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Титульный лист" sheetId="1" r:id="rId1"/>
    <sheet name="Услуги" sheetId="2" r:id="rId2"/>
    <sheet name="Работы" sheetId="3" r:id="rId3"/>
    <sheet name="Прочие" sheetId="4" r:id="rId4"/>
  </sheets>
  <calcPr calcId="124519"/>
</workbook>
</file>

<file path=xl/calcChain.xml><?xml version="1.0" encoding="utf-8"?>
<calcChain xmlns="http://schemas.openxmlformats.org/spreadsheetml/2006/main">
  <c r="N15" i="4"/>
  <c r="M15"/>
  <c r="L15"/>
  <c r="J15"/>
  <c r="I15"/>
  <c r="G15"/>
  <c r="F15"/>
  <c r="K14"/>
  <c r="H14"/>
  <c r="K13"/>
  <c r="H13"/>
  <c r="K12"/>
  <c r="H12"/>
  <c r="K11"/>
  <c r="H11"/>
  <c r="K10"/>
  <c r="H10"/>
  <c r="K9"/>
  <c r="H9"/>
  <c r="K8"/>
  <c r="K15" s="1"/>
  <c r="H8"/>
  <c r="H15" s="1"/>
  <c r="E184" i="2"/>
  <c r="C184"/>
  <c r="D184" s="1"/>
  <c r="Q178"/>
  <c r="M178"/>
  <c r="M171"/>
  <c r="E158"/>
  <c r="D158"/>
  <c r="C158"/>
  <c r="M152"/>
  <c r="Q152" s="1"/>
  <c r="M145"/>
  <c r="E132"/>
  <c r="C132"/>
  <c r="D132" s="1"/>
  <c r="Q126"/>
  <c r="M126"/>
  <c r="M119"/>
  <c r="E106"/>
  <c r="D106"/>
  <c r="C106"/>
  <c r="M100"/>
  <c r="Q100" s="1"/>
  <c r="M93"/>
  <c r="E80"/>
  <c r="C80"/>
  <c r="D80" s="1"/>
  <c r="Q74"/>
  <c r="M74"/>
  <c r="M67"/>
  <c r="E54"/>
  <c r="D54"/>
  <c r="C54"/>
  <c r="Q48"/>
  <c r="M48"/>
  <c r="M41"/>
  <c r="E28"/>
  <c r="C28"/>
  <c r="D28" s="1"/>
  <c r="Q22"/>
  <c r="M22"/>
  <c r="M15"/>
</calcChain>
</file>

<file path=xl/sharedStrings.xml><?xml version="1.0" encoding="utf-8"?>
<sst xmlns="http://schemas.openxmlformats.org/spreadsheetml/2006/main" count="647" uniqueCount="127">
  <si>
    <t>Подписано. Заверено ЭП.</t>
  </si>
  <si>
    <t>УТВЕРЖДАЮ</t>
  </si>
  <si>
    <t>ФИО: Матвеев Дмитрий Александрович</t>
  </si>
  <si>
    <t>Министр здравоохранения Московской области</t>
  </si>
  <si>
    <t>Должность: Министр</t>
  </si>
  <si>
    <t>(наименование должности лица, утверждающего документ)</t>
  </si>
  <si>
    <t>Действует c 02.10.2018 14:20:05 по: 02.01.2020 14:30:05</t>
  </si>
  <si>
    <t>Д.А. Матвеев</t>
  </si>
  <si>
    <t>Серийный номер: 0DE05D7572B30D57A4697C0A2EDDFD394B58BA7F</t>
  </si>
  <si>
    <t>(подпись)</t>
  </si>
  <si>
    <t>(расшифровка подписи)</t>
  </si>
  <si>
    <t>Издатель: ГУП МО ""МОБТИ""</t>
  </si>
  <si>
    <t>«___» _______________ ____ г.</t>
  </si>
  <si>
    <t>Время подписания: 24.01.2019 19:22:55</t>
  </si>
  <si>
    <t>(дата утверждения)</t>
  </si>
  <si>
    <t>Отчет о выполнении государственного задания № 347</t>
  </si>
  <si>
    <t>на 2018 год и на плановый период 2019 и 2020 годов</t>
  </si>
  <si>
    <t>от 09.01.2019г.</t>
  </si>
  <si>
    <t>Коды</t>
  </si>
  <si>
    <t>Наименование государственного учреждения Московской области:</t>
  </si>
  <si>
    <t>Форма по ОКУД</t>
  </si>
  <si>
    <t>0506001</t>
  </si>
  <si>
    <t>государственное бюджетное профессиональное образовательное учреждение Московской области "Московский областной медицинский колледж №1"</t>
  </si>
  <si>
    <t>Дата</t>
  </si>
  <si>
    <t>09.01.19</t>
  </si>
  <si>
    <t>Виды деятельности государственного учреждения Московской области:</t>
  </si>
  <si>
    <t>По сводному реестру</t>
  </si>
  <si>
    <t>16.14</t>
  </si>
  <si>
    <t>- реализация основных профессиональных программ среднего профессионального образования базовой подготовки;</t>
  </si>
  <si>
    <t>По ОКВЭД</t>
  </si>
  <si>
    <t>80.22.21
80.22.22</t>
  </si>
  <si>
    <t>- реализация дополнительных профессиональных образовательных программ.</t>
  </si>
  <si>
    <t>Вид государственного учреждения Московской области:</t>
  </si>
  <si>
    <t>Образование</t>
  </si>
  <si>
    <t>Периодичность</t>
  </si>
  <si>
    <t>ежеквартально</t>
  </si>
  <si>
    <t>Период предоставления</t>
  </si>
  <si>
    <t>год (итоговый)</t>
  </si>
  <si>
    <t>Часть 1. Сведения об оказываемых государственных услугах</t>
  </si>
  <si>
    <t>Раздел  1</t>
  </si>
  <si>
    <t>1. Наименование государственной услуги</t>
  </si>
  <si>
    <t>Реализация образовательных программ среднего профессионального образования - программ подготовки специалистов среднего звена (сестринское дело)</t>
  </si>
  <si>
    <t>Уникальный номер по базовому (отраслевому) перечню</t>
  </si>
  <si>
    <t>852101О.99.0.ББ28ПЗ12000</t>
  </si>
  <si>
    <t>2. Категории потребителей государственной услуги</t>
  </si>
  <si>
    <t>Физические лица</t>
  </si>
  <si>
    <t>3. Показатели, характеризующие объем и (или) качество оказываемой государственной услуги:</t>
  </si>
  <si>
    <t>3.1. Показатели, характеризующие качество государственной услуги:</t>
  </si>
  <si>
    <t>Уникальный номер реестровой записи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</si>
  <si>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</si>
  <si>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</si>
  <si>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</si>
  <si>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Затраты на оказание услуг, по которым не достигнуты показатели качества, руб.</t>
  </si>
  <si>
    <t>наименование показателя</t>
  </si>
  <si>
    <t>единица измерения по ОКЕИ</t>
  </si>
  <si>
    <t>утверждено в государственном задании на год</t>
  </si>
  <si>
    <t>исполнено на отчетную дату</t>
  </si>
  <si>
    <t>ожидаемое исполнение за год</t>
  </si>
  <si>
    <t>отклонение</t>
  </si>
  <si>
    <t>причина отклонения</t>
  </si>
  <si>
    <t>наименование</t>
  </si>
  <si>
    <t>код</t>
  </si>
  <si>
    <t>Сестринское дело</t>
  </si>
  <si>
    <t>Федеральный государственный образовательный стандарт</t>
  </si>
  <si>
    <t>Очная</t>
  </si>
  <si>
    <t>Удельный вес численности выпускников по специальности, соответствующей профилю среднего профессионального образования, трудоустроившихся после окончания обучения</t>
  </si>
  <si>
    <t>%</t>
  </si>
  <si>
    <t>744</t>
  </si>
  <si>
    <t>3.2. Показатели, характеризующие объем государственной услуги:</t>
  </si>
  <si>
    <t>Показатель объема государственной услуги</t>
  </si>
  <si>
    <t>Нормативые затраты на единицу государственной услуги</t>
  </si>
  <si>
    <t>Средний размер платы (цена, тариф)</t>
  </si>
  <si>
    <t>Затраты на оказание услуги, соответствующие недостигнутым показателям объема, руб.</t>
  </si>
  <si>
    <t>Число обучающихся</t>
  </si>
  <si>
    <t>человек</t>
  </si>
  <si>
    <t>792</t>
  </si>
  <si>
    <t>3.3. Показатели, характеризующие стоимость государственной услуги</t>
  </si>
  <si>
    <t>Использование средств, предусмотренных на финансовое обеспечение оказания государственной услуги (за счет средств бюджета Московской области, тыс. руб.)</t>
  </si>
  <si>
    <t>Использование средств, предусмотренных на финансовое обеспечение оказания государтсвенной услуги (за счет платной деятельности, тыс. руб.)</t>
  </si>
  <si>
    <t>увтерждено в государственном задании на год</t>
  </si>
  <si>
    <t>Раздел  2</t>
  </si>
  <si>
    <t>852101О.99.0.ББ28ПД72000</t>
  </si>
  <si>
    <t>Раздел  3</t>
  </si>
  <si>
    <t>Реализация образовательных программ среднего профессионального образования - программ подготовки специалистов среднего звена (лечебное дело очная)</t>
  </si>
  <si>
    <t>852101О.99.0.ББ28ОМ36000</t>
  </si>
  <si>
    <t>Лечебное дело</t>
  </si>
  <si>
    <t>Раздел  4</t>
  </si>
  <si>
    <t>Реализация образовательных программ среднего профессионального образования - программ подготовки специалистов среднего звена (акушерское дело)</t>
  </si>
  <si>
    <t>852101О.99.0.ББ28ОО52000</t>
  </si>
  <si>
    <t>Акушерское дело</t>
  </si>
  <si>
    <t>Раздел  5</t>
  </si>
  <si>
    <t>Реализация образовательных программ среднего профессионального образования - программ подготовки специалистов среднего звена (лабораторная диагностика)</t>
  </si>
  <si>
    <t>852101О.99.0.ББ28ОР44000</t>
  </si>
  <si>
    <t>Лабораторная диагностика</t>
  </si>
  <si>
    <t>Раздел  6</t>
  </si>
  <si>
    <t>Реализация образовательных программ среднего профессионального образования - программ подготовки специалистов среднего звена (сестринское дело, очно-заочная форма обучения)</t>
  </si>
  <si>
    <t>852101О.99.0.ББ28ПЗ20000</t>
  </si>
  <si>
    <t>Амбулаторно</t>
  </si>
  <si>
    <t>Очно-заочная</t>
  </si>
  <si>
    <t>Раздел  7</t>
  </si>
  <si>
    <t>Реализация дополнительных профессиональных образовательных программ повышения квалификации</t>
  </si>
  <si>
    <t>804200О.99.0.ББ60АБ20001</t>
  </si>
  <si>
    <t>Формы образования и формы реализации образовательных программ</t>
  </si>
  <si>
    <t>Сдача итоговой отчетности</t>
  </si>
  <si>
    <t>Число обучающихся _накопительный</t>
  </si>
  <si>
    <t>Директор</t>
  </si>
  <si>
    <t>Бабаян С.Р.</t>
  </si>
  <si>
    <t>ФИО: Бабаян Саркис Рафикович</t>
  </si>
  <si>
    <t>Должность: Директор</t>
  </si>
  <si>
    <t>Действует c 21.11.2018 11:41:35 по: 21.11.2019 11:51:35</t>
  </si>
  <si>
    <t>Серийный номер: B9AA1740C8DB172C58887C192F1CFC2EC4FFDF55</t>
  </si>
  <si>
    <t>Издатель: ЗАО «УДОСТОВЕРЯЮЩИЙ ЦЕНТР МОСКОВСКОЙ ОБЛАСТИ»</t>
  </si>
  <si>
    <t>Время подписания: 22.01.2019 11:44:54</t>
  </si>
  <si>
    <t>Часть 2. Сведения о выполняемых государственных работах</t>
  </si>
  <si>
    <t>Не предусмотрено</t>
  </si>
  <si>
    <t>Приложение к отчету от 09.01.2019</t>
  </si>
  <si>
    <t>Сводная информация по отчету о выполнении государственного задания</t>
  </si>
  <si>
    <t>Наименование государственной услуги (выполняемой работы)</t>
  </si>
  <si>
    <t>Показатель объема государственной услуги (работы)</t>
  </si>
  <si>
    <t>Значение показателя объема государственной услуги (работы)</t>
  </si>
  <si>
    <t>Финансовое обеспечение предоставления государственной услуги (выполнения работы) за счет бюджета, тыс. руб</t>
  </si>
  <si>
    <t>Финансовое обеспечение предоставления государственной услуги (выполнения работы) за плату, тыс. руб</t>
  </si>
  <si>
    <t>наименовнаие показателя</t>
  </si>
  <si>
    <t>Утверждено в государственном задании на год, ед.</t>
  </si>
  <si>
    <t>Исполнено на отчетную дату</t>
  </si>
  <si>
    <t>Отклонение</t>
  </si>
  <si>
    <t>Итого:</t>
  </si>
</sst>
</file>

<file path=xl/styles.xml><?xml version="1.0" encoding="utf-8"?>
<styleSheet xmlns="http://schemas.openxmlformats.org/spreadsheetml/2006/main">
  <fonts count="29">
    <font>
      <sz val="8"/>
      <color rgb="FF000000"/>
      <name val="Verdana"/>
    </font>
    <font>
      <b/>
      <sz val="16"/>
      <color rgb="FF000000"/>
      <name val="Verdana"/>
    </font>
    <font>
      <sz val="12"/>
      <color rgb="FF000000"/>
      <name val="Verdana"/>
    </font>
    <font>
      <b/>
      <sz val="12"/>
      <color rgb="FF000000"/>
      <name val="Verdana"/>
    </font>
    <font>
      <sz val="12"/>
      <color rgb="FF000000"/>
      <name val="Verdana"/>
    </font>
    <font>
      <b/>
      <sz val="12"/>
      <color rgb="FF000000"/>
      <name val="Verdana"/>
    </font>
    <font>
      <sz val="12"/>
      <color rgb="FF000000"/>
      <name val="Verdana"/>
    </font>
    <font>
      <sz val="12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7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</fonts>
  <fills count="3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</borders>
  <cellStyleXfs count="10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15" fillId="17" borderId="15" applyBorder="0">
      <alignment horizontal="right" vertical="center" wrapText="1"/>
    </xf>
    <xf numFmtId="0" fontId="17" fillId="19" borderId="17" applyBorder="0">
      <alignment horizontal="right" vertical="center" wrapText="1"/>
    </xf>
    <xf numFmtId="0" fontId="18" fillId="20" borderId="18" applyBorder="0">
      <alignment horizontal="left" vertical="center" wrapText="1"/>
    </xf>
    <xf numFmtId="0" fontId="19" fillId="21" borderId="19" applyBorder="0">
      <alignment horizontal="right" wrapText="1"/>
    </xf>
    <xf numFmtId="0" fontId="22" fillId="24" borderId="22" applyBorder="0">
      <alignment horizontal="center" wrapText="1"/>
    </xf>
    <xf numFmtId="0" fontId="23" fillId="25" borderId="23" applyBorder="0">
      <alignment horizontal="center" vertical="center" wrapText="1"/>
    </xf>
  </cellStyleXfs>
  <cellXfs count="33">
    <xf numFmtId="0" fontId="0" fillId="2" borderId="0" xfId="0">
      <alignment horizontal="left" vertical="center"/>
    </xf>
    <xf numFmtId="0" fontId="2" fillId="4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4" fontId="16" fillId="18" borderId="16" xfId="0" applyNumberFormat="1" applyFont="1" applyFill="1" applyBorder="1" applyAlignment="1">
      <alignment horizontal="right" vertical="center" wrapText="1" indent="1"/>
    </xf>
    <xf numFmtId="4" fontId="17" fillId="19" borderId="17" xfId="0" applyNumberFormat="1" applyFont="1" applyFill="1" applyBorder="1" applyAlignment="1">
      <alignment horizontal="right" vertical="center" wrapText="1" indent="1"/>
    </xf>
    <xf numFmtId="0" fontId="18" fillId="20" borderId="18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left" vertical="center" wrapText="1"/>
    </xf>
    <xf numFmtId="0" fontId="27" fillId="29" borderId="27" xfId="0" applyFont="1" applyFill="1" applyBorder="1" applyAlignment="1">
      <alignment horizontal="left" vertical="center" wrapText="1"/>
    </xf>
    <xf numFmtId="0" fontId="28" fillId="30" borderId="28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>
      <alignment horizontal="left" vertical="center" wrapText="1"/>
    </xf>
    <xf numFmtId="0" fontId="14" fillId="16" borderId="14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5" fillId="17" borderId="15" xfId="0" applyFont="1" applyFill="1" applyBorder="1" applyAlignment="1">
      <alignment horizontal="righ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9" fillId="21" borderId="19" xfId="0" applyFont="1" applyFill="1" applyBorder="1" applyAlignment="1">
      <alignment horizontal="right" wrapText="1"/>
    </xf>
    <xf numFmtId="0" fontId="22" fillId="24" borderId="22" xfId="0" applyFont="1" applyFill="1" applyBorder="1" applyAlignment="1" applyProtection="1">
      <alignment horizontal="center" wrapText="1"/>
      <protection locked="0"/>
    </xf>
    <xf numFmtId="0" fontId="20" fillId="22" borderId="20" xfId="0" applyFont="1" applyFill="1" applyBorder="1" applyAlignment="1">
      <alignment horizontal="center" vertical="center" wrapText="1"/>
    </xf>
    <xf numFmtId="0" fontId="26" fillId="28" borderId="26" xfId="0" applyFont="1" applyFill="1" applyBorder="1" applyAlignment="1">
      <alignment horizontal="left" vertical="center" wrapText="1"/>
    </xf>
    <xf numFmtId="0" fontId="27" fillId="29" borderId="27" xfId="0" applyFont="1" applyFill="1" applyBorder="1" applyAlignment="1">
      <alignment horizontal="left" vertical="center" wrapText="1"/>
    </xf>
    <xf numFmtId="0" fontId="28" fillId="30" borderId="28" xfId="0" applyFont="1" applyFill="1" applyBorder="1" applyAlignment="1">
      <alignment horizontal="left" vertical="center" wrapText="1"/>
    </xf>
    <xf numFmtId="0" fontId="25" fillId="27" borderId="25" xfId="0" applyFont="1" applyFill="1" applyBorder="1" applyAlignment="1">
      <alignment horizontal="right" vertical="center" wrapText="1"/>
    </xf>
    <xf numFmtId="0" fontId="12" fillId="14" borderId="12" xfId="0" applyFont="1" applyFill="1" applyBorder="1" applyAlignment="1">
      <alignment horizontal="right" vertical="center" wrapText="1"/>
    </xf>
  </cellXfs>
  <cellStyles count="10">
    <cellStyle name="bold_border_right_num" xfId="5"/>
    <cellStyle name="border_center_str" xfId="9"/>
    <cellStyle name="bot_center_str12b" xfId="2"/>
    <cellStyle name="bottom_left_str" xfId="7"/>
    <cellStyle name="center_str12" xfId="3"/>
    <cellStyle name="left_str" xfId="6"/>
    <cellStyle name="p_bottom_center_str" xfId="8"/>
    <cellStyle name="right_str8" xfId="4"/>
    <cellStyle name="title" xfId="1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/>
  </sheetViews>
  <sheetFormatPr defaultRowHeight="10.5"/>
  <cols>
    <col min="1" max="1" width="28.7109375" customWidth="1"/>
    <col min="2" max="2" width="76.42578125" customWidth="1"/>
    <col min="3" max="3" width="28.7109375" customWidth="1"/>
    <col min="4" max="4" width="3.85546875" customWidth="1"/>
    <col min="5" max="5" width="17.140625" customWidth="1"/>
    <col min="6" max="6" width="34.42578125" customWidth="1"/>
  </cols>
  <sheetData>
    <row r="1" spans="1:6" ht="15" customHeight="1"/>
    <row r="2" spans="1:6" ht="20.100000000000001" customHeight="1"/>
    <row r="3" spans="1:6" ht="15" customHeight="1"/>
    <row r="4" spans="1:6" ht="20.100000000000001" customHeight="1">
      <c r="B4" s="10" t="s">
        <v>0</v>
      </c>
      <c r="E4" s="13" t="s">
        <v>1</v>
      </c>
      <c r="F4" s="13"/>
    </row>
    <row r="5" spans="1:6" ht="30" customHeight="1">
      <c r="B5" s="11" t="s">
        <v>2</v>
      </c>
      <c r="E5" s="14" t="s">
        <v>3</v>
      </c>
      <c r="F5" s="14"/>
    </row>
    <row r="6" spans="1:6" ht="30" customHeight="1">
      <c r="B6" s="11" t="s">
        <v>4</v>
      </c>
      <c r="E6" s="15" t="s">
        <v>5</v>
      </c>
      <c r="F6" s="15"/>
    </row>
    <row r="7" spans="1:6" ht="20.100000000000001" customHeight="1">
      <c r="B7" s="11" t="s">
        <v>6</v>
      </c>
      <c r="E7" s="1"/>
      <c r="F7" s="1" t="s">
        <v>7</v>
      </c>
    </row>
    <row r="8" spans="1:6" ht="15" customHeight="1">
      <c r="B8" s="11" t="s">
        <v>8</v>
      </c>
      <c r="E8" s="4" t="s">
        <v>9</v>
      </c>
      <c r="F8" s="4" t="s">
        <v>10</v>
      </c>
    </row>
    <row r="9" spans="1:6" ht="20.100000000000001" customHeight="1">
      <c r="B9" s="11" t="s">
        <v>11</v>
      </c>
      <c r="E9" s="16" t="s">
        <v>12</v>
      </c>
      <c r="F9" s="16"/>
    </row>
    <row r="10" spans="1:6" ht="15" customHeight="1">
      <c r="B10" s="12" t="s">
        <v>13</v>
      </c>
      <c r="E10" s="4" t="s">
        <v>9</v>
      </c>
      <c r="F10" s="4" t="s">
        <v>14</v>
      </c>
    </row>
    <row r="11" spans="1:6" ht="15" customHeight="1"/>
    <row r="12" spans="1:6" ht="20.100000000000001" customHeight="1">
      <c r="A12" s="16" t="s">
        <v>15</v>
      </c>
      <c r="B12" s="16"/>
      <c r="C12" s="16"/>
      <c r="D12" s="16"/>
      <c r="E12" s="16"/>
      <c r="F12" s="16"/>
    </row>
    <row r="13" spans="1:6" ht="20.100000000000001" customHeight="1">
      <c r="A13" s="16" t="s">
        <v>16</v>
      </c>
      <c r="B13" s="16"/>
      <c r="C13" s="16"/>
      <c r="D13" s="16"/>
      <c r="E13" s="16"/>
      <c r="F13" s="16"/>
    </row>
    <row r="14" spans="1:6" ht="20.100000000000001" customHeight="1">
      <c r="A14" s="16" t="s">
        <v>17</v>
      </c>
      <c r="B14" s="16"/>
      <c r="C14" s="16"/>
      <c r="D14" s="16"/>
      <c r="E14" s="16"/>
      <c r="F14" s="16"/>
    </row>
    <row r="15" spans="1:6" ht="20.100000000000001" customHeight="1">
      <c r="F15" s="3" t="s">
        <v>18</v>
      </c>
    </row>
    <row r="16" spans="1:6" ht="30" customHeight="1">
      <c r="A16" s="17" t="s">
        <v>19</v>
      </c>
      <c r="B16" s="17"/>
      <c r="C16" s="17"/>
      <c r="D16" s="2"/>
      <c r="E16" s="2" t="s">
        <v>20</v>
      </c>
      <c r="F16" s="3" t="s">
        <v>21</v>
      </c>
    </row>
    <row r="17" spans="1:6" ht="39.950000000000003" customHeight="1">
      <c r="A17" s="18" t="s">
        <v>22</v>
      </c>
      <c r="B17" s="18"/>
      <c r="C17" s="18"/>
      <c r="D17" s="2"/>
      <c r="E17" s="2" t="s">
        <v>23</v>
      </c>
      <c r="F17" s="3" t="s">
        <v>24</v>
      </c>
    </row>
    <row r="18" spans="1:6" ht="30" customHeight="1">
      <c r="A18" s="17" t="s">
        <v>25</v>
      </c>
      <c r="B18" s="17"/>
      <c r="C18" s="17"/>
      <c r="D18" s="2"/>
      <c r="E18" s="2" t="s">
        <v>26</v>
      </c>
      <c r="F18" s="3" t="s">
        <v>27</v>
      </c>
    </row>
    <row r="19" spans="1:6" ht="30" customHeight="1">
      <c r="A19" s="18" t="s">
        <v>28</v>
      </c>
      <c r="B19" s="18"/>
      <c r="C19" s="18"/>
      <c r="D19" s="16"/>
      <c r="E19" s="16" t="s">
        <v>29</v>
      </c>
      <c r="F19" s="19" t="s">
        <v>30</v>
      </c>
    </row>
    <row r="20" spans="1:6" ht="15" customHeight="1">
      <c r="A20" s="18" t="s">
        <v>31</v>
      </c>
      <c r="B20" s="18"/>
      <c r="C20" s="18"/>
      <c r="D20" s="16"/>
      <c r="E20" s="16"/>
      <c r="F20" s="19"/>
    </row>
    <row r="21" spans="1:6" ht="20.100000000000001" customHeight="1">
      <c r="A21" s="17" t="s">
        <v>32</v>
      </c>
      <c r="B21" s="17"/>
      <c r="C21" s="17"/>
      <c r="D21" s="2"/>
      <c r="E21" s="2"/>
      <c r="F21" s="3"/>
    </row>
    <row r="22" spans="1:6" ht="20.100000000000001" customHeight="1">
      <c r="A22" s="18" t="s">
        <v>33</v>
      </c>
      <c r="B22" s="18"/>
      <c r="C22" s="18"/>
      <c r="D22" s="2"/>
      <c r="E22" s="2"/>
      <c r="F22" s="3"/>
    </row>
    <row r="23" spans="1:6" ht="20.100000000000001" customHeight="1">
      <c r="A23" s="17" t="s">
        <v>34</v>
      </c>
      <c r="B23" s="17"/>
      <c r="C23" s="17"/>
      <c r="D23" s="2"/>
      <c r="E23" s="2"/>
      <c r="F23" s="3"/>
    </row>
    <row r="24" spans="1:6" ht="20.100000000000001" customHeight="1">
      <c r="A24" s="18" t="s">
        <v>35</v>
      </c>
      <c r="B24" s="18"/>
      <c r="C24" s="18"/>
      <c r="D24" s="2"/>
      <c r="E24" s="2"/>
      <c r="F24" s="3"/>
    </row>
    <row r="25" spans="1:6" ht="20.100000000000001" customHeight="1">
      <c r="A25" s="17" t="s">
        <v>36</v>
      </c>
      <c r="B25" s="17"/>
      <c r="C25" s="17"/>
      <c r="D25" s="2"/>
      <c r="E25" s="2"/>
      <c r="F25" s="3"/>
    </row>
    <row r="26" spans="1:6" ht="20.100000000000001" customHeight="1">
      <c r="A26" s="18" t="s">
        <v>37</v>
      </c>
      <c r="B26" s="18"/>
      <c r="C26" s="18"/>
      <c r="D26" s="2"/>
      <c r="E26" s="2"/>
      <c r="F26" s="3"/>
    </row>
  </sheetData>
  <sheetProtection password="EB14" sheet="1" objects="1" scenarios="1"/>
  <mergeCells count="21">
    <mergeCell ref="A26:C26"/>
    <mergeCell ref="A21:C21"/>
    <mergeCell ref="A22:C22"/>
    <mergeCell ref="A23:C23"/>
    <mergeCell ref="A24:C24"/>
    <mergeCell ref="A25:C25"/>
    <mergeCell ref="A19:C19"/>
    <mergeCell ref="D19:D20"/>
    <mergeCell ref="E19:E20"/>
    <mergeCell ref="F19:F20"/>
    <mergeCell ref="A20:C20"/>
    <mergeCell ref="A13:F13"/>
    <mergeCell ref="A14:F14"/>
    <mergeCell ref="A16:C16"/>
    <mergeCell ref="A17:C17"/>
    <mergeCell ref="A18:C18"/>
    <mergeCell ref="E4:F4"/>
    <mergeCell ref="E5:F5"/>
    <mergeCell ref="E6:F6"/>
    <mergeCell ref="E9:F9"/>
    <mergeCell ref="A12:F12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&amp;K00-00918704.KEA.13735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6"/>
  <sheetViews>
    <sheetView workbookViewId="0">
      <selection sqref="A1:Q1"/>
    </sheetView>
  </sheetViews>
  <sheetFormatPr defaultRowHeight="10.5"/>
  <cols>
    <col min="1" max="1" width="23.85546875" customWidth="1"/>
    <col min="2" max="7" width="22.85546875" customWidth="1"/>
    <col min="8" max="14" width="15.28515625" customWidth="1"/>
    <col min="15" max="17" width="17.140625" customWidth="1"/>
  </cols>
  <sheetData>
    <row r="1" spans="1:17" ht="24.95" customHeight="1">
      <c r="A1" s="20" t="s">
        <v>38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5" customHeight="1"/>
    <row r="3" spans="1:17" ht="24.95" customHeight="1">
      <c r="A3" s="21" t="s">
        <v>39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15" customHeight="1"/>
    <row r="5" spans="1:17" ht="39.950000000000003" customHeight="1">
      <c r="A5" s="20" t="s">
        <v>40</v>
      </c>
      <c r="B5" s="20"/>
      <c r="C5" s="20"/>
      <c r="D5" s="22" t="s">
        <v>41</v>
      </c>
      <c r="E5" s="22"/>
      <c r="F5" s="22"/>
      <c r="G5" s="22"/>
      <c r="H5" s="22"/>
      <c r="I5" s="22"/>
      <c r="J5" s="22"/>
      <c r="K5" s="23" t="s">
        <v>42</v>
      </c>
      <c r="L5" s="23"/>
      <c r="M5" s="23"/>
      <c r="N5" s="23"/>
      <c r="O5" s="24" t="s">
        <v>43</v>
      </c>
      <c r="P5" s="24"/>
      <c r="Q5" s="24"/>
    </row>
    <row r="6" spans="1:17" ht="15" customHeight="1"/>
    <row r="7" spans="1:17" ht="20.100000000000001" customHeight="1">
      <c r="A7" s="20" t="s">
        <v>44</v>
      </c>
      <c r="B7" s="20"/>
      <c r="C7" s="20"/>
      <c r="D7" s="22" t="s">
        <v>45</v>
      </c>
      <c r="E7" s="22"/>
      <c r="F7" s="22"/>
      <c r="G7" s="22"/>
      <c r="H7" s="22"/>
      <c r="I7" s="22"/>
      <c r="J7" s="22"/>
    </row>
    <row r="8" spans="1:17" ht="15" customHeight="1"/>
    <row r="9" spans="1:17" ht="20.100000000000001" customHeight="1">
      <c r="A9" s="20" t="s">
        <v>46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20.100000000000001" customHeight="1">
      <c r="A10" s="20" t="s">
        <v>47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30" customHeight="1">
      <c r="A11" s="24" t="s">
        <v>48</v>
      </c>
      <c r="B11" s="24" t="s">
        <v>49</v>
      </c>
      <c r="C11" s="24"/>
      <c r="D11" s="24"/>
      <c r="E11" s="24" t="s">
        <v>50</v>
      </c>
      <c r="F11" s="24"/>
      <c r="G11" s="24" t="s">
        <v>51</v>
      </c>
      <c r="H11" s="24"/>
      <c r="I11" s="24"/>
      <c r="J11" s="24"/>
      <c r="K11" s="24"/>
      <c r="L11" s="24"/>
      <c r="M11" s="24"/>
      <c r="N11" s="24"/>
      <c r="O11" s="24" t="s">
        <v>52</v>
      </c>
    </row>
    <row r="12" spans="1:17" ht="30" customHeight="1">
      <c r="A12" s="24"/>
      <c r="B12" s="24" t="s">
        <v>53</v>
      </c>
      <c r="C12" s="24" t="s">
        <v>53</v>
      </c>
      <c r="D12" s="24" t="s">
        <v>53</v>
      </c>
      <c r="E12" s="24" t="s">
        <v>53</v>
      </c>
      <c r="F12" s="24" t="s">
        <v>53</v>
      </c>
      <c r="G12" s="24" t="s">
        <v>53</v>
      </c>
      <c r="H12" s="24" t="s">
        <v>54</v>
      </c>
      <c r="I12" s="24"/>
      <c r="J12" s="24" t="s">
        <v>55</v>
      </c>
      <c r="K12" s="24" t="s">
        <v>56</v>
      </c>
      <c r="L12" s="24" t="s">
        <v>57</v>
      </c>
      <c r="M12" s="24" t="s">
        <v>58</v>
      </c>
      <c r="N12" s="24" t="s">
        <v>59</v>
      </c>
      <c r="O12" s="24"/>
    </row>
    <row r="13" spans="1:17" ht="30" customHeight="1">
      <c r="A13" s="24"/>
      <c r="B13" s="24"/>
      <c r="C13" s="24"/>
      <c r="D13" s="24"/>
      <c r="E13" s="24"/>
      <c r="F13" s="24"/>
      <c r="G13" s="24"/>
      <c r="H13" s="5" t="s">
        <v>60</v>
      </c>
      <c r="I13" s="5" t="s">
        <v>61</v>
      </c>
      <c r="J13" s="24"/>
      <c r="K13" s="24"/>
      <c r="L13" s="24"/>
      <c r="M13" s="24"/>
      <c r="N13" s="24"/>
      <c r="O13" s="24"/>
    </row>
    <row r="14" spans="1:17" ht="15" customHeight="1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</row>
    <row r="15" spans="1:17" ht="165" customHeight="1">
      <c r="A15" s="6" t="s">
        <v>43</v>
      </c>
      <c r="B15" s="5" t="s">
        <v>62</v>
      </c>
      <c r="C15" s="5" t="s">
        <v>63</v>
      </c>
      <c r="D15" s="5"/>
      <c r="E15" s="5"/>
      <c r="F15" s="5" t="s">
        <v>64</v>
      </c>
      <c r="G15" s="6" t="s">
        <v>65</v>
      </c>
      <c r="H15" s="5" t="s">
        <v>66</v>
      </c>
      <c r="I15" s="5" t="s">
        <v>67</v>
      </c>
      <c r="J15" s="7">
        <v>100</v>
      </c>
      <c r="K15" s="7">
        <v>100</v>
      </c>
      <c r="L15" s="7">
        <v>100</v>
      </c>
      <c r="M15" s="7">
        <f>SUM(J15-K15)</f>
        <v>0</v>
      </c>
      <c r="N15" s="5"/>
      <c r="O15" s="7"/>
    </row>
    <row r="16" spans="1:17" ht="15" customHeight="1"/>
    <row r="17" spans="1:17" ht="20.100000000000001" customHeight="1">
      <c r="A17" s="20" t="s">
        <v>68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30" customHeight="1">
      <c r="A18" s="24" t="s">
        <v>48</v>
      </c>
      <c r="B18" s="24" t="s">
        <v>49</v>
      </c>
      <c r="C18" s="24"/>
      <c r="D18" s="24"/>
      <c r="E18" s="24" t="s">
        <v>50</v>
      </c>
      <c r="F18" s="24"/>
      <c r="G18" s="24" t="s">
        <v>69</v>
      </c>
      <c r="H18" s="24"/>
      <c r="I18" s="24"/>
      <c r="J18" s="24"/>
      <c r="K18" s="24"/>
      <c r="L18" s="24"/>
      <c r="M18" s="24"/>
      <c r="N18" s="24"/>
      <c r="O18" s="24" t="s">
        <v>70</v>
      </c>
      <c r="P18" s="24" t="s">
        <v>71</v>
      </c>
      <c r="Q18" s="24" t="s">
        <v>72</v>
      </c>
    </row>
    <row r="19" spans="1:17" ht="30" customHeight="1">
      <c r="A19" s="24"/>
      <c r="B19" s="24" t="s">
        <v>53</v>
      </c>
      <c r="C19" s="24" t="s">
        <v>53</v>
      </c>
      <c r="D19" s="24" t="s">
        <v>53</v>
      </c>
      <c r="E19" s="24" t="s">
        <v>53</v>
      </c>
      <c r="F19" s="24" t="s">
        <v>53</v>
      </c>
      <c r="G19" s="24" t="s">
        <v>53</v>
      </c>
      <c r="H19" s="24" t="s">
        <v>54</v>
      </c>
      <c r="I19" s="24"/>
      <c r="J19" s="24" t="s">
        <v>55</v>
      </c>
      <c r="K19" s="24" t="s">
        <v>56</v>
      </c>
      <c r="L19" s="24" t="s">
        <v>57</v>
      </c>
      <c r="M19" s="24" t="s">
        <v>58</v>
      </c>
      <c r="N19" s="24" t="s">
        <v>59</v>
      </c>
      <c r="O19" s="24"/>
      <c r="P19" s="24"/>
      <c r="Q19" s="24"/>
    </row>
    <row r="20" spans="1:17" ht="30" customHeight="1">
      <c r="A20" s="24"/>
      <c r="B20" s="24"/>
      <c r="C20" s="24"/>
      <c r="D20" s="24"/>
      <c r="E20" s="24"/>
      <c r="F20" s="24"/>
      <c r="G20" s="24"/>
      <c r="H20" s="5" t="s">
        <v>60</v>
      </c>
      <c r="I20" s="5" t="s">
        <v>61</v>
      </c>
      <c r="J20" s="24"/>
      <c r="K20" s="24"/>
      <c r="L20" s="24"/>
      <c r="M20" s="24"/>
      <c r="N20" s="24"/>
      <c r="O20" s="24"/>
      <c r="P20" s="24"/>
      <c r="Q20" s="24"/>
    </row>
    <row r="21" spans="1:17" ht="1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  <c r="J21" s="5">
        <v>10</v>
      </c>
      <c r="K21" s="5">
        <v>11</v>
      </c>
      <c r="L21" s="5">
        <v>12</v>
      </c>
      <c r="M21" s="5">
        <v>13</v>
      </c>
      <c r="N21" s="5">
        <v>14</v>
      </c>
      <c r="O21" s="5">
        <v>15</v>
      </c>
      <c r="P21" s="5">
        <v>16</v>
      </c>
      <c r="Q21" s="5">
        <v>17</v>
      </c>
    </row>
    <row r="22" spans="1:17" ht="30" customHeight="1">
      <c r="A22" s="6" t="s">
        <v>43</v>
      </c>
      <c r="B22" s="5" t="s">
        <v>62</v>
      </c>
      <c r="C22" s="5" t="s">
        <v>63</v>
      </c>
      <c r="D22" s="5"/>
      <c r="E22" s="5"/>
      <c r="F22" s="5" t="s">
        <v>64</v>
      </c>
      <c r="G22" s="6" t="s">
        <v>73</v>
      </c>
      <c r="H22" s="6" t="s">
        <v>74</v>
      </c>
      <c r="I22" s="5" t="s">
        <v>75</v>
      </c>
      <c r="J22" s="7">
        <v>45</v>
      </c>
      <c r="K22" s="7">
        <v>45</v>
      </c>
      <c r="L22" s="7">
        <v>45</v>
      </c>
      <c r="M22" s="7">
        <f>SUM(J22-K22)</f>
        <v>0</v>
      </c>
      <c r="N22" s="5"/>
      <c r="O22" s="7">
        <v>151114.43682426057</v>
      </c>
      <c r="P22" s="7"/>
      <c r="Q22" s="7">
        <f>IF(K22&lt;=J22,O22*M22,0)</f>
        <v>0</v>
      </c>
    </row>
    <row r="23" spans="1:17" ht="15" customHeight="1"/>
    <row r="24" spans="1:17" ht="20.100000000000001" customHeight="1">
      <c r="A24" s="20" t="s">
        <v>76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30" customHeight="1">
      <c r="A25" s="24" t="s">
        <v>48</v>
      </c>
      <c r="B25" s="24" t="s">
        <v>77</v>
      </c>
      <c r="C25" s="24"/>
      <c r="D25" s="24"/>
      <c r="E25" s="24"/>
      <c r="F25" s="24" t="s">
        <v>78</v>
      </c>
      <c r="G25" s="24"/>
      <c r="H25" s="24"/>
      <c r="I25" s="24"/>
    </row>
    <row r="26" spans="1:17" ht="30" customHeight="1">
      <c r="A26" s="24"/>
      <c r="B26" s="5" t="s">
        <v>55</v>
      </c>
      <c r="C26" s="5" t="s">
        <v>56</v>
      </c>
      <c r="D26" s="5" t="s">
        <v>58</v>
      </c>
      <c r="E26" s="5" t="s">
        <v>57</v>
      </c>
      <c r="F26" s="5" t="s">
        <v>79</v>
      </c>
      <c r="G26" s="5" t="s">
        <v>56</v>
      </c>
      <c r="H26" s="5" t="s">
        <v>58</v>
      </c>
      <c r="I26" s="5" t="s">
        <v>57</v>
      </c>
    </row>
    <row r="27" spans="1:17" ht="15" customHeight="1">
      <c r="A27" s="5">
        <v>1</v>
      </c>
      <c r="B27" s="5">
        <v>2</v>
      </c>
      <c r="C27" s="5">
        <v>3</v>
      </c>
      <c r="D27" s="5">
        <v>4</v>
      </c>
      <c r="E27" s="5">
        <v>5</v>
      </c>
      <c r="F27" s="5">
        <v>6</v>
      </c>
      <c r="G27" s="5">
        <v>7</v>
      </c>
      <c r="H27" s="5">
        <v>8</v>
      </c>
      <c r="I27" s="5">
        <v>9</v>
      </c>
    </row>
    <row r="28" spans="1:17" ht="30" customHeight="1">
      <c r="A28" s="6" t="s">
        <v>43</v>
      </c>
      <c r="B28" s="7">
        <v>6800.1496570917252</v>
      </c>
      <c r="C28" s="7">
        <f>IF(L22&lt;=J22,(O22*K22)/1000,(O22*J22)/1000)</f>
        <v>6800.1496570917252</v>
      </c>
      <c r="D28" s="7">
        <f>SUM(B28-C28)</f>
        <v>0</v>
      </c>
      <c r="E28" s="7">
        <f>IF(L22&lt;=J22,(O22*L22)/1000,(O22*J22)/1000)</f>
        <v>6800.1496570917252</v>
      </c>
      <c r="F28" s="5"/>
      <c r="G28" s="5"/>
      <c r="H28" s="5"/>
      <c r="I28" s="5"/>
    </row>
    <row r="29" spans="1:17" ht="24.95" customHeight="1">
      <c r="A29" s="21" t="s">
        <v>80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ht="15" customHeight="1"/>
    <row r="31" spans="1:17" ht="39.950000000000003" customHeight="1">
      <c r="A31" s="20" t="s">
        <v>40</v>
      </c>
      <c r="B31" s="20"/>
      <c r="C31" s="20"/>
      <c r="D31" s="22" t="s">
        <v>41</v>
      </c>
      <c r="E31" s="22"/>
      <c r="F31" s="22"/>
      <c r="G31" s="22"/>
      <c r="H31" s="22"/>
      <c r="I31" s="22"/>
      <c r="J31" s="22"/>
      <c r="K31" s="23" t="s">
        <v>42</v>
      </c>
      <c r="L31" s="23"/>
      <c r="M31" s="23"/>
      <c r="N31" s="23"/>
      <c r="O31" s="24" t="s">
        <v>81</v>
      </c>
      <c r="P31" s="24"/>
      <c r="Q31" s="24"/>
    </row>
    <row r="32" spans="1:17" ht="15" customHeight="1"/>
    <row r="33" spans="1:17" ht="20.100000000000001" customHeight="1">
      <c r="A33" s="20" t="s">
        <v>44</v>
      </c>
      <c r="B33" s="20"/>
      <c r="C33" s="20"/>
      <c r="D33" s="22" t="s">
        <v>45</v>
      </c>
      <c r="E33" s="22"/>
      <c r="F33" s="22"/>
      <c r="G33" s="22"/>
      <c r="H33" s="22"/>
      <c r="I33" s="22"/>
      <c r="J33" s="22"/>
    </row>
    <row r="34" spans="1:17" ht="15" customHeight="1"/>
    <row r="35" spans="1:17" ht="20.100000000000001" customHeight="1">
      <c r="A35" s="20" t="s">
        <v>46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ht="20.100000000000001" customHeight="1">
      <c r="A36" s="20" t="s">
        <v>47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ht="30" customHeight="1">
      <c r="A37" s="24" t="s">
        <v>48</v>
      </c>
      <c r="B37" s="24" t="s">
        <v>49</v>
      </c>
      <c r="C37" s="24"/>
      <c r="D37" s="24"/>
      <c r="E37" s="24" t="s">
        <v>50</v>
      </c>
      <c r="F37" s="24"/>
      <c r="G37" s="24" t="s">
        <v>51</v>
      </c>
      <c r="H37" s="24"/>
      <c r="I37" s="24"/>
      <c r="J37" s="24"/>
      <c r="K37" s="24"/>
      <c r="L37" s="24"/>
      <c r="M37" s="24"/>
      <c r="N37" s="24"/>
      <c r="O37" s="24" t="s">
        <v>52</v>
      </c>
    </row>
    <row r="38" spans="1:17" ht="30" customHeight="1">
      <c r="A38" s="24"/>
      <c r="B38" s="24" t="s">
        <v>53</v>
      </c>
      <c r="C38" s="24" t="s">
        <v>53</v>
      </c>
      <c r="D38" s="24" t="s">
        <v>53</v>
      </c>
      <c r="E38" s="24" t="s">
        <v>53</v>
      </c>
      <c r="F38" s="24" t="s">
        <v>53</v>
      </c>
      <c r="G38" s="24" t="s">
        <v>53</v>
      </c>
      <c r="H38" s="24" t="s">
        <v>54</v>
      </c>
      <c r="I38" s="24"/>
      <c r="J38" s="24" t="s">
        <v>55</v>
      </c>
      <c r="K38" s="24" t="s">
        <v>56</v>
      </c>
      <c r="L38" s="24" t="s">
        <v>57</v>
      </c>
      <c r="M38" s="24" t="s">
        <v>58</v>
      </c>
      <c r="N38" s="24" t="s">
        <v>59</v>
      </c>
      <c r="O38" s="24"/>
    </row>
    <row r="39" spans="1:17" ht="30" customHeight="1">
      <c r="A39" s="24"/>
      <c r="B39" s="24"/>
      <c r="C39" s="24"/>
      <c r="D39" s="24"/>
      <c r="E39" s="24"/>
      <c r="F39" s="24"/>
      <c r="G39" s="24"/>
      <c r="H39" s="5" t="s">
        <v>60</v>
      </c>
      <c r="I39" s="5" t="s">
        <v>61</v>
      </c>
      <c r="J39" s="24"/>
      <c r="K39" s="24"/>
      <c r="L39" s="24"/>
      <c r="M39" s="24"/>
      <c r="N39" s="24"/>
      <c r="O39" s="24"/>
    </row>
    <row r="40" spans="1:17" ht="15" customHeight="1">
      <c r="A40" s="5">
        <v>1</v>
      </c>
      <c r="B40" s="5">
        <v>2</v>
      </c>
      <c r="C40" s="5">
        <v>3</v>
      </c>
      <c r="D40" s="5">
        <v>4</v>
      </c>
      <c r="E40" s="5">
        <v>5</v>
      </c>
      <c r="F40" s="5">
        <v>6</v>
      </c>
      <c r="G40" s="5">
        <v>7</v>
      </c>
      <c r="H40" s="5">
        <v>8</v>
      </c>
      <c r="I40" s="5">
        <v>9</v>
      </c>
      <c r="J40" s="5">
        <v>10</v>
      </c>
      <c r="K40" s="5">
        <v>11</v>
      </c>
      <c r="L40" s="5">
        <v>12</v>
      </c>
      <c r="M40" s="5">
        <v>13</v>
      </c>
      <c r="N40" s="5">
        <v>14</v>
      </c>
      <c r="O40" s="5">
        <v>15</v>
      </c>
    </row>
    <row r="41" spans="1:17" ht="165" customHeight="1">
      <c r="A41" s="6" t="s">
        <v>81</v>
      </c>
      <c r="B41" s="5" t="s">
        <v>62</v>
      </c>
      <c r="C41" s="5" t="s">
        <v>63</v>
      </c>
      <c r="D41" s="5"/>
      <c r="E41" s="5"/>
      <c r="F41" s="5" t="s">
        <v>64</v>
      </c>
      <c r="G41" s="6" t="s">
        <v>65</v>
      </c>
      <c r="H41" s="5" t="s">
        <v>66</v>
      </c>
      <c r="I41" s="5" t="s">
        <v>67</v>
      </c>
      <c r="J41" s="7">
        <v>100</v>
      </c>
      <c r="K41" s="7">
        <v>100</v>
      </c>
      <c r="L41" s="7">
        <v>100</v>
      </c>
      <c r="M41" s="7">
        <f>SUM(J41-K41)</f>
        <v>0</v>
      </c>
      <c r="N41" s="5"/>
      <c r="O41" s="7"/>
    </row>
    <row r="42" spans="1:17" ht="15" customHeight="1"/>
    <row r="43" spans="1:17" ht="20.100000000000001" customHeight="1">
      <c r="A43" s="20" t="s">
        <v>68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1:17" ht="30" customHeight="1">
      <c r="A44" s="24" t="s">
        <v>48</v>
      </c>
      <c r="B44" s="24" t="s">
        <v>49</v>
      </c>
      <c r="C44" s="24"/>
      <c r="D44" s="24"/>
      <c r="E44" s="24" t="s">
        <v>50</v>
      </c>
      <c r="F44" s="24"/>
      <c r="G44" s="24" t="s">
        <v>69</v>
      </c>
      <c r="H44" s="24"/>
      <c r="I44" s="24"/>
      <c r="J44" s="24"/>
      <c r="K44" s="24"/>
      <c r="L44" s="24"/>
      <c r="M44" s="24"/>
      <c r="N44" s="24"/>
      <c r="O44" s="24" t="s">
        <v>70</v>
      </c>
      <c r="P44" s="24" t="s">
        <v>71</v>
      </c>
      <c r="Q44" s="24" t="s">
        <v>72</v>
      </c>
    </row>
    <row r="45" spans="1:17" ht="30" customHeight="1">
      <c r="A45" s="24"/>
      <c r="B45" s="24" t="s">
        <v>53</v>
      </c>
      <c r="C45" s="24" t="s">
        <v>53</v>
      </c>
      <c r="D45" s="24" t="s">
        <v>53</v>
      </c>
      <c r="E45" s="24" t="s">
        <v>53</v>
      </c>
      <c r="F45" s="24" t="s">
        <v>53</v>
      </c>
      <c r="G45" s="24" t="s">
        <v>53</v>
      </c>
      <c r="H45" s="24" t="s">
        <v>54</v>
      </c>
      <c r="I45" s="24"/>
      <c r="J45" s="24" t="s">
        <v>55</v>
      </c>
      <c r="K45" s="24" t="s">
        <v>56</v>
      </c>
      <c r="L45" s="24" t="s">
        <v>57</v>
      </c>
      <c r="M45" s="24" t="s">
        <v>58</v>
      </c>
      <c r="N45" s="24" t="s">
        <v>59</v>
      </c>
      <c r="O45" s="24"/>
      <c r="P45" s="24"/>
      <c r="Q45" s="24"/>
    </row>
    <row r="46" spans="1:17" ht="30" customHeight="1">
      <c r="A46" s="24"/>
      <c r="B46" s="24"/>
      <c r="C46" s="24"/>
      <c r="D46" s="24"/>
      <c r="E46" s="24"/>
      <c r="F46" s="24"/>
      <c r="G46" s="24"/>
      <c r="H46" s="5" t="s">
        <v>60</v>
      </c>
      <c r="I46" s="5" t="s">
        <v>61</v>
      </c>
      <c r="J46" s="24"/>
      <c r="K46" s="24"/>
      <c r="L46" s="24"/>
      <c r="M46" s="24"/>
      <c r="N46" s="24"/>
      <c r="O46" s="24"/>
      <c r="P46" s="24"/>
      <c r="Q46" s="24"/>
    </row>
    <row r="47" spans="1:17" ht="15" customHeight="1">
      <c r="A47" s="5">
        <v>1</v>
      </c>
      <c r="B47" s="5">
        <v>2</v>
      </c>
      <c r="C47" s="5">
        <v>3</v>
      </c>
      <c r="D47" s="5">
        <v>4</v>
      </c>
      <c r="E47" s="5">
        <v>5</v>
      </c>
      <c r="F47" s="5">
        <v>6</v>
      </c>
      <c r="G47" s="5">
        <v>7</v>
      </c>
      <c r="H47" s="5">
        <v>8</v>
      </c>
      <c r="I47" s="5">
        <v>9</v>
      </c>
      <c r="J47" s="5">
        <v>10</v>
      </c>
      <c r="K47" s="5">
        <v>11</v>
      </c>
      <c r="L47" s="5">
        <v>12</v>
      </c>
      <c r="M47" s="5">
        <v>13</v>
      </c>
      <c r="N47" s="5">
        <v>14</v>
      </c>
      <c r="O47" s="5">
        <v>15</v>
      </c>
      <c r="P47" s="5">
        <v>16</v>
      </c>
      <c r="Q47" s="5">
        <v>17</v>
      </c>
    </row>
    <row r="48" spans="1:17" ht="30" customHeight="1">
      <c r="A48" s="6" t="s">
        <v>81</v>
      </c>
      <c r="B48" s="5" t="s">
        <v>62</v>
      </c>
      <c r="C48" s="5" t="s">
        <v>63</v>
      </c>
      <c r="D48" s="5"/>
      <c r="E48" s="5"/>
      <c r="F48" s="5" t="s">
        <v>64</v>
      </c>
      <c r="G48" s="6" t="s">
        <v>73</v>
      </c>
      <c r="H48" s="6" t="s">
        <v>74</v>
      </c>
      <c r="I48" s="5" t="s">
        <v>75</v>
      </c>
      <c r="J48" s="7">
        <v>825</v>
      </c>
      <c r="K48" s="7">
        <v>826</v>
      </c>
      <c r="L48" s="7">
        <v>825</v>
      </c>
      <c r="M48" s="7">
        <f>SUM(J48-K48)</f>
        <v>-1</v>
      </c>
      <c r="N48" s="5"/>
      <c r="O48" s="7">
        <v>151010.20193767454</v>
      </c>
      <c r="P48" s="7"/>
      <c r="Q48" s="7">
        <f>IF(K48&lt;=J48,O48*M48,0)</f>
        <v>0</v>
      </c>
    </row>
    <row r="49" spans="1:17" ht="15" customHeight="1"/>
    <row r="50" spans="1:17" ht="20.100000000000001" customHeight="1">
      <c r="A50" s="20" t="s">
        <v>76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1:17" ht="30" customHeight="1">
      <c r="A51" s="24" t="s">
        <v>48</v>
      </c>
      <c r="B51" s="24" t="s">
        <v>77</v>
      </c>
      <c r="C51" s="24"/>
      <c r="D51" s="24"/>
      <c r="E51" s="24"/>
      <c r="F51" s="24" t="s">
        <v>78</v>
      </c>
      <c r="G51" s="24"/>
      <c r="H51" s="24"/>
      <c r="I51" s="24"/>
    </row>
    <row r="52" spans="1:17" ht="30" customHeight="1">
      <c r="A52" s="24"/>
      <c r="B52" s="5" t="s">
        <v>55</v>
      </c>
      <c r="C52" s="5" t="s">
        <v>56</v>
      </c>
      <c r="D52" s="5" t="s">
        <v>58</v>
      </c>
      <c r="E52" s="5" t="s">
        <v>57</v>
      </c>
      <c r="F52" s="5" t="s">
        <v>79</v>
      </c>
      <c r="G52" s="5" t="s">
        <v>56</v>
      </c>
      <c r="H52" s="5" t="s">
        <v>58</v>
      </c>
      <c r="I52" s="5" t="s">
        <v>57</v>
      </c>
    </row>
    <row r="53" spans="1:17" ht="15" customHeight="1">
      <c r="A53" s="5">
        <v>1</v>
      </c>
      <c r="B53" s="5">
        <v>2</v>
      </c>
      <c r="C53" s="5">
        <v>3</v>
      </c>
      <c r="D53" s="5">
        <v>4</v>
      </c>
      <c r="E53" s="5">
        <v>5</v>
      </c>
      <c r="F53" s="5">
        <v>6</v>
      </c>
      <c r="G53" s="5">
        <v>7</v>
      </c>
      <c r="H53" s="5">
        <v>8</v>
      </c>
      <c r="I53" s="5">
        <v>9</v>
      </c>
    </row>
    <row r="54" spans="1:17" ht="30" customHeight="1">
      <c r="A54" s="6" t="s">
        <v>81</v>
      </c>
      <c r="B54" s="7">
        <v>124583.41659858151</v>
      </c>
      <c r="C54" s="7">
        <f>IF(L48&lt;=J48,(O48*K48)/1000,(O48*J48)/1000)</f>
        <v>124734.42680051917</v>
      </c>
      <c r="D54" s="7">
        <f>SUM(B54-C54)</f>
        <v>-151.01020193766453</v>
      </c>
      <c r="E54" s="7">
        <f>IF(L48&lt;=J48,(O48*L48)/1000,(O48*J48)/1000)</f>
        <v>124583.41659858149</v>
      </c>
      <c r="F54" s="5"/>
      <c r="G54" s="5"/>
      <c r="H54" s="5"/>
      <c r="I54" s="5"/>
    </row>
    <row r="55" spans="1:17" ht="24.95" customHeight="1">
      <c r="A55" s="21" t="s">
        <v>82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1:17" ht="15" customHeight="1"/>
    <row r="57" spans="1:17" ht="39.950000000000003" customHeight="1">
      <c r="A57" s="20" t="s">
        <v>40</v>
      </c>
      <c r="B57" s="20"/>
      <c r="C57" s="20"/>
      <c r="D57" s="22" t="s">
        <v>83</v>
      </c>
      <c r="E57" s="22"/>
      <c r="F57" s="22"/>
      <c r="G57" s="22"/>
      <c r="H57" s="22"/>
      <c r="I57" s="22"/>
      <c r="J57" s="22"/>
      <c r="K57" s="23" t="s">
        <v>42</v>
      </c>
      <c r="L57" s="23"/>
      <c r="M57" s="23"/>
      <c r="N57" s="23"/>
      <c r="O57" s="24" t="s">
        <v>84</v>
      </c>
      <c r="P57" s="24"/>
      <c r="Q57" s="24"/>
    </row>
    <row r="58" spans="1:17" ht="15" customHeight="1"/>
    <row r="59" spans="1:17" ht="20.100000000000001" customHeight="1">
      <c r="A59" s="20" t="s">
        <v>44</v>
      </c>
      <c r="B59" s="20"/>
      <c r="C59" s="20"/>
      <c r="D59" s="22" t="s">
        <v>45</v>
      </c>
      <c r="E59" s="22"/>
      <c r="F59" s="22"/>
      <c r="G59" s="22"/>
      <c r="H59" s="22"/>
      <c r="I59" s="22"/>
      <c r="J59" s="22"/>
    </row>
    <row r="60" spans="1:17" ht="15" customHeight="1"/>
    <row r="61" spans="1:17" ht="20.100000000000001" customHeight="1">
      <c r="A61" s="20" t="s">
        <v>46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1:17" ht="20.100000000000001" customHeight="1">
      <c r="A62" s="20" t="s">
        <v>47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17" ht="30" customHeight="1">
      <c r="A63" s="24" t="s">
        <v>48</v>
      </c>
      <c r="B63" s="24" t="s">
        <v>49</v>
      </c>
      <c r="C63" s="24"/>
      <c r="D63" s="24"/>
      <c r="E63" s="24" t="s">
        <v>50</v>
      </c>
      <c r="F63" s="24"/>
      <c r="G63" s="24" t="s">
        <v>51</v>
      </c>
      <c r="H63" s="24"/>
      <c r="I63" s="24"/>
      <c r="J63" s="24"/>
      <c r="K63" s="24"/>
      <c r="L63" s="24"/>
      <c r="M63" s="24"/>
      <c r="N63" s="24"/>
      <c r="O63" s="24" t="s">
        <v>52</v>
      </c>
    </row>
    <row r="64" spans="1:17" ht="30" customHeight="1">
      <c r="A64" s="24"/>
      <c r="B64" s="24" t="s">
        <v>53</v>
      </c>
      <c r="C64" s="24" t="s">
        <v>53</v>
      </c>
      <c r="D64" s="24" t="s">
        <v>53</v>
      </c>
      <c r="E64" s="24" t="s">
        <v>53</v>
      </c>
      <c r="F64" s="24" t="s">
        <v>53</v>
      </c>
      <c r="G64" s="24" t="s">
        <v>53</v>
      </c>
      <c r="H64" s="24" t="s">
        <v>54</v>
      </c>
      <c r="I64" s="24"/>
      <c r="J64" s="24" t="s">
        <v>55</v>
      </c>
      <c r="K64" s="24" t="s">
        <v>56</v>
      </c>
      <c r="L64" s="24" t="s">
        <v>57</v>
      </c>
      <c r="M64" s="24" t="s">
        <v>58</v>
      </c>
      <c r="N64" s="24" t="s">
        <v>59</v>
      </c>
      <c r="O64" s="24"/>
    </row>
    <row r="65" spans="1:17" ht="30" customHeight="1">
      <c r="A65" s="24"/>
      <c r="B65" s="24"/>
      <c r="C65" s="24"/>
      <c r="D65" s="24"/>
      <c r="E65" s="24"/>
      <c r="F65" s="24"/>
      <c r="G65" s="24"/>
      <c r="H65" s="5" t="s">
        <v>60</v>
      </c>
      <c r="I65" s="5" t="s">
        <v>61</v>
      </c>
      <c r="J65" s="24"/>
      <c r="K65" s="24"/>
      <c r="L65" s="24"/>
      <c r="M65" s="24"/>
      <c r="N65" s="24"/>
      <c r="O65" s="24"/>
    </row>
    <row r="66" spans="1:17" ht="15" customHeight="1">
      <c r="A66" s="5">
        <v>1</v>
      </c>
      <c r="B66" s="5">
        <v>2</v>
      </c>
      <c r="C66" s="5">
        <v>3</v>
      </c>
      <c r="D66" s="5">
        <v>4</v>
      </c>
      <c r="E66" s="5">
        <v>5</v>
      </c>
      <c r="F66" s="5">
        <v>6</v>
      </c>
      <c r="G66" s="5">
        <v>7</v>
      </c>
      <c r="H66" s="5">
        <v>8</v>
      </c>
      <c r="I66" s="5">
        <v>9</v>
      </c>
      <c r="J66" s="5">
        <v>10</v>
      </c>
      <c r="K66" s="5">
        <v>11</v>
      </c>
      <c r="L66" s="5">
        <v>12</v>
      </c>
      <c r="M66" s="5">
        <v>13</v>
      </c>
      <c r="N66" s="5">
        <v>14</v>
      </c>
      <c r="O66" s="5">
        <v>15</v>
      </c>
    </row>
    <row r="67" spans="1:17" ht="165" customHeight="1">
      <c r="A67" s="6" t="s">
        <v>84</v>
      </c>
      <c r="B67" s="5" t="s">
        <v>85</v>
      </c>
      <c r="C67" s="5" t="s">
        <v>63</v>
      </c>
      <c r="D67" s="5"/>
      <c r="E67" s="5"/>
      <c r="F67" s="5" t="s">
        <v>64</v>
      </c>
      <c r="G67" s="6" t="s">
        <v>65</v>
      </c>
      <c r="H67" s="5" t="s">
        <v>66</v>
      </c>
      <c r="I67" s="5" t="s">
        <v>67</v>
      </c>
      <c r="J67" s="7">
        <v>100</v>
      </c>
      <c r="K67" s="7">
        <v>100</v>
      </c>
      <c r="L67" s="7">
        <v>100</v>
      </c>
      <c r="M67" s="7">
        <f>SUM(J67-K67)</f>
        <v>0</v>
      </c>
      <c r="N67" s="5"/>
      <c r="O67" s="7"/>
    </row>
    <row r="68" spans="1:17" ht="15" customHeight="1"/>
    <row r="69" spans="1:17" ht="20.100000000000001" customHeight="1">
      <c r="A69" s="20" t="s">
        <v>68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pans="1:17" ht="30" customHeight="1">
      <c r="A70" s="24" t="s">
        <v>48</v>
      </c>
      <c r="B70" s="24" t="s">
        <v>49</v>
      </c>
      <c r="C70" s="24"/>
      <c r="D70" s="24"/>
      <c r="E70" s="24" t="s">
        <v>50</v>
      </c>
      <c r="F70" s="24"/>
      <c r="G70" s="24" t="s">
        <v>69</v>
      </c>
      <c r="H70" s="24"/>
      <c r="I70" s="24"/>
      <c r="J70" s="24"/>
      <c r="K70" s="24"/>
      <c r="L70" s="24"/>
      <c r="M70" s="24"/>
      <c r="N70" s="24"/>
      <c r="O70" s="24" t="s">
        <v>70</v>
      </c>
      <c r="P70" s="24" t="s">
        <v>71</v>
      </c>
      <c r="Q70" s="24" t="s">
        <v>72</v>
      </c>
    </row>
    <row r="71" spans="1:17" ht="30" customHeight="1">
      <c r="A71" s="24"/>
      <c r="B71" s="24" t="s">
        <v>53</v>
      </c>
      <c r="C71" s="24" t="s">
        <v>53</v>
      </c>
      <c r="D71" s="24" t="s">
        <v>53</v>
      </c>
      <c r="E71" s="24" t="s">
        <v>53</v>
      </c>
      <c r="F71" s="24" t="s">
        <v>53</v>
      </c>
      <c r="G71" s="24" t="s">
        <v>53</v>
      </c>
      <c r="H71" s="24" t="s">
        <v>54</v>
      </c>
      <c r="I71" s="24"/>
      <c r="J71" s="24" t="s">
        <v>55</v>
      </c>
      <c r="K71" s="24" t="s">
        <v>56</v>
      </c>
      <c r="L71" s="24" t="s">
        <v>57</v>
      </c>
      <c r="M71" s="24" t="s">
        <v>58</v>
      </c>
      <c r="N71" s="24" t="s">
        <v>59</v>
      </c>
      <c r="O71" s="24"/>
      <c r="P71" s="24"/>
      <c r="Q71" s="24"/>
    </row>
    <row r="72" spans="1:17" ht="30" customHeight="1">
      <c r="A72" s="24"/>
      <c r="B72" s="24"/>
      <c r="C72" s="24"/>
      <c r="D72" s="24"/>
      <c r="E72" s="24"/>
      <c r="F72" s="24"/>
      <c r="G72" s="24"/>
      <c r="H72" s="5" t="s">
        <v>60</v>
      </c>
      <c r="I72" s="5" t="s">
        <v>61</v>
      </c>
      <c r="J72" s="24"/>
      <c r="K72" s="24"/>
      <c r="L72" s="24"/>
      <c r="M72" s="24"/>
      <c r="N72" s="24"/>
      <c r="O72" s="24"/>
      <c r="P72" s="24"/>
      <c r="Q72" s="24"/>
    </row>
    <row r="73" spans="1:17" ht="15" customHeight="1">
      <c r="A73" s="5">
        <v>1</v>
      </c>
      <c r="B73" s="5">
        <v>2</v>
      </c>
      <c r="C73" s="5">
        <v>3</v>
      </c>
      <c r="D73" s="5">
        <v>4</v>
      </c>
      <c r="E73" s="5">
        <v>5</v>
      </c>
      <c r="F73" s="5">
        <v>6</v>
      </c>
      <c r="G73" s="5">
        <v>7</v>
      </c>
      <c r="H73" s="5">
        <v>8</v>
      </c>
      <c r="I73" s="5">
        <v>9</v>
      </c>
      <c r="J73" s="5">
        <v>10</v>
      </c>
      <c r="K73" s="5">
        <v>11</v>
      </c>
      <c r="L73" s="5">
        <v>12</v>
      </c>
      <c r="M73" s="5">
        <v>13</v>
      </c>
      <c r="N73" s="5">
        <v>14</v>
      </c>
      <c r="O73" s="5">
        <v>15</v>
      </c>
      <c r="P73" s="5">
        <v>16</v>
      </c>
      <c r="Q73" s="5">
        <v>17</v>
      </c>
    </row>
    <row r="74" spans="1:17" ht="30" customHeight="1">
      <c r="A74" s="6" t="s">
        <v>84</v>
      </c>
      <c r="B74" s="5" t="s">
        <v>85</v>
      </c>
      <c r="C74" s="5" t="s">
        <v>63</v>
      </c>
      <c r="D74" s="5"/>
      <c r="E74" s="5"/>
      <c r="F74" s="5" t="s">
        <v>64</v>
      </c>
      <c r="G74" s="6" t="s">
        <v>73</v>
      </c>
      <c r="H74" s="6" t="s">
        <v>74</v>
      </c>
      <c r="I74" s="5" t="s">
        <v>75</v>
      </c>
      <c r="J74" s="7">
        <v>143</v>
      </c>
      <c r="K74" s="7">
        <v>143</v>
      </c>
      <c r="L74" s="7">
        <v>143</v>
      </c>
      <c r="M74" s="7">
        <f>SUM(J74-K74)</f>
        <v>0</v>
      </c>
      <c r="N74" s="5"/>
      <c r="O74" s="7">
        <v>151130.64730000001</v>
      </c>
      <c r="P74" s="7"/>
      <c r="Q74" s="7">
        <f>IF(K74&lt;=J74,O74*M74,0)</f>
        <v>0</v>
      </c>
    </row>
    <row r="75" spans="1:17" ht="15" customHeight="1"/>
    <row r="76" spans="1:17" ht="20.100000000000001" customHeight="1">
      <c r="A76" s="20" t="s">
        <v>76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</row>
    <row r="77" spans="1:17" ht="30" customHeight="1">
      <c r="A77" s="24" t="s">
        <v>48</v>
      </c>
      <c r="B77" s="24" t="s">
        <v>77</v>
      </c>
      <c r="C77" s="24"/>
      <c r="D77" s="24"/>
      <c r="E77" s="24"/>
      <c r="F77" s="24" t="s">
        <v>78</v>
      </c>
      <c r="G77" s="24"/>
      <c r="H77" s="24"/>
      <c r="I77" s="24"/>
    </row>
    <row r="78" spans="1:17" ht="30" customHeight="1">
      <c r="A78" s="24"/>
      <c r="B78" s="5" t="s">
        <v>55</v>
      </c>
      <c r="C78" s="5" t="s">
        <v>56</v>
      </c>
      <c r="D78" s="5" t="s">
        <v>58</v>
      </c>
      <c r="E78" s="5" t="s">
        <v>57</v>
      </c>
      <c r="F78" s="5" t="s">
        <v>79</v>
      </c>
      <c r="G78" s="5" t="s">
        <v>56</v>
      </c>
      <c r="H78" s="5" t="s">
        <v>58</v>
      </c>
      <c r="I78" s="5" t="s">
        <v>57</v>
      </c>
    </row>
    <row r="79" spans="1:17" ht="15" customHeight="1">
      <c r="A79" s="5">
        <v>1</v>
      </c>
      <c r="B79" s="5">
        <v>2</v>
      </c>
      <c r="C79" s="5">
        <v>3</v>
      </c>
      <c r="D79" s="5">
        <v>4</v>
      </c>
      <c r="E79" s="5">
        <v>5</v>
      </c>
      <c r="F79" s="5">
        <v>6</v>
      </c>
      <c r="G79" s="5">
        <v>7</v>
      </c>
      <c r="H79" s="5">
        <v>8</v>
      </c>
      <c r="I79" s="5">
        <v>9</v>
      </c>
    </row>
    <row r="80" spans="1:17" ht="30" customHeight="1">
      <c r="A80" s="6" t="s">
        <v>84</v>
      </c>
      <c r="B80" s="7">
        <v>21611.682563900002</v>
      </c>
      <c r="C80" s="7">
        <f>IF(L74&lt;=J74,(O74*K74)/1000,(O74*J74)/1000)</f>
        <v>21611.682563900002</v>
      </c>
      <c r="D80" s="7">
        <f>SUM(B80-C80)</f>
        <v>0</v>
      </c>
      <c r="E80" s="7">
        <f>IF(L74&lt;=J74,(O74*L74)/1000,(O74*J74)/1000)</f>
        <v>21611.682563900002</v>
      </c>
      <c r="F80" s="5"/>
      <c r="G80" s="5"/>
      <c r="H80" s="5"/>
      <c r="I80" s="5"/>
    </row>
    <row r="81" spans="1:17" ht="24.95" customHeight="1">
      <c r="A81" s="21" t="s">
        <v>86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</row>
    <row r="82" spans="1:17" ht="15" customHeight="1"/>
    <row r="83" spans="1:17" ht="39.950000000000003" customHeight="1">
      <c r="A83" s="20" t="s">
        <v>40</v>
      </c>
      <c r="B83" s="20"/>
      <c r="C83" s="20"/>
      <c r="D83" s="22" t="s">
        <v>87</v>
      </c>
      <c r="E83" s="22"/>
      <c r="F83" s="22"/>
      <c r="G83" s="22"/>
      <c r="H83" s="22"/>
      <c r="I83" s="22"/>
      <c r="J83" s="22"/>
      <c r="K83" s="23" t="s">
        <v>42</v>
      </c>
      <c r="L83" s="23"/>
      <c r="M83" s="23"/>
      <c r="N83" s="23"/>
      <c r="O83" s="24" t="s">
        <v>88</v>
      </c>
      <c r="P83" s="24"/>
      <c r="Q83" s="24"/>
    </row>
    <row r="84" spans="1:17" ht="15" customHeight="1"/>
    <row r="85" spans="1:17" ht="20.100000000000001" customHeight="1">
      <c r="A85" s="20" t="s">
        <v>44</v>
      </c>
      <c r="B85" s="20"/>
      <c r="C85" s="20"/>
      <c r="D85" s="22" t="s">
        <v>45</v>
      </c>
      <c r="E85" s="22"/>
      <c r="F85" s="22"/>
      <c r="G85" s="22"/>
      <c r="H85" s="22"/>
      <c r="I85" s="22"/>
      <c r="J85" s="22"/>
    </row>
    <row r="86" spans="1:17" ht="15" customHeight="1"/>
    <row r="87" spans="1:17" ht="20.100000000000001" customHeight="1">
      <c r="A87" s="20" t="s">
        <v>46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</row>
    <row r="88" spans="1:17" ht="20.100000000000001" customHeight="1">
      <c r="A88" s="20" t="s">
        <v>47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</row>
    <row r="89" spans="1:17" ht="30" customHeight="1">
      <c r="A89" s="24" t="s">
        <v>48</v>
      </c>
      <c r="B89" s="24" t="s">
        <v>49</v>
      </c>
      <c r="C89" s="24"/>
      <c r="D89" s="24"/>
      <c r="E89" s="24" t="s">
        <v>50</v>
      </c>
      <c r="F89" s="24"/>
      <c r="G89" s="24" t="s">
        <v>51</v>
      </c>
      <c r="H89" s="24"/>
      <c r="I89" s="24"/>
      <c r="J89" s="24"/>
      <c r="K89" s="24"/>
      <c r="L89" s="24"/>
      <c r="M89" s="24"/>
      <c r="N89" s="24"/>
      <c r="O89" s="24" t="s">
        <v>52</v>
      </c>
    </row>
    <row r="90" spans="1:17" ht="30" customHeight="1">
      <c r="A90" s="24"/>
      <c r="B90" s="24" t="s">
        <v>53</v>
      </c>
      <c r="C90" s="24" t="s">
        <v>53</v>
      </c>
      <c r="D90" s="24" t="s">
        <v>53</v>
      </c>
      <c r="E90" s="24" t="s">
        <v>53</v>
      </c>
      <c r="F90" s="24" t="s">
        <v>53</v>
      </c>
      <c r="G90" s="24" t="s">
        <v>53</v>
      </c>
      <c r="H90" s="24" t="s">
        <v>54</v>
      </c>
      <c r="I90" s="24"/>
      <c r="J90" s="24" t="s">
        <v>55</v>
      </c>
      <c r="K90" s="24" t="s">
        <v>56</v>
      </c>
      <c r="L90" s="24" t="s">
        <v>57</v>
      </c>
      <c r="M90" s="24" t="s">
        <v>58</v>
      </c>
      <c r="N90" s="24" t="s">
        <v>59</v>
      </c>
      <c r="O90" s="24"/>
    </row>
    <row r="91" spans="1:17" ht="30" customHeight="1">
      <c r="A91" s="24"/>
      <c r="B91" s="24"/>
      <c r="C91" s="24"/>
      <c r="D91" s="24"/>
      <c r="E91" s="24"/>
      <c r="F91" s="24"/>
      <c r="G91" s="24"/>
      <c r="H91" s="5" t="s">
        <v>60</v>
      </c>
      <c r="I91" s="5" t="s">
        <v>61</v>
      </c>
      <c r="J91" s="24"/>
      <c r="K91" s="24"/>
      <c r="L91" s="24"/>
      <c r="M91" s="24"/>
      <c r="N91" s="24"/>
      <c r="O91" s="24"/>
    </row>
    <row r="92" spans="1:17" ht="15" customHeight="1">
      <c r="A92" s="5">
        <v>1</v>
      </c>
      <c r="B92" s="5">
        <v>2</v>
      </c>
      <c r="C92" s="5">
        <v>3</v>
      </c>
      <c r="D92" s="5">
        <v>4</v>
      </c>
      <c r="E92" s="5">
        <v>5</v>
      </c>
      <c r="F92" s="5">
        <v>6</v>
      </c>
      <c r="G92" s="5">
        <v>7</v>
      </c>
      <c r="H92" s="5">
        <v>8</v>
      </c>
      <c r="I92" s="5">
        <v>9</v>
      </c>
      <c r="J92" s="5">
        <v>10</v>
      </c>
      <c r="K92" s="5">
        <v>11</v>
      </c>
      <c r="L92" s="5">
        <v>12</v>
      </c>
      <c r="M92" s="5">
        <v>13</v>
      </c>
      <c r="N92" s="5">
        <v>14</v>
      </c>
      <c r="O92" s="5">
        <v>15</v>
      </c>
    </row>
    <row r="93" spans="1:17" ht="165" customHeight="1">
      <c r="A93" s="6" t="s">
        <v>88</v>
      </c>
      <c r="B93" s="5" t="s">
        <v>89</v>
      </c>
      <c r="C93" s="5" t="s">
        <v>63</v>
      </c>
      <c r="D93" s="5"/>
      <c r="E93" s="5"/>
      <c r="F93" s="5" t="s">
        <v>64</v>
      </c>
      <c r="G93" s="6" t="s">
        <v>65</v>
      </c>
      <c r="H93" s="5" t="s">
        <v>66</v>
      </c>
      <c r="I93" s="5" t="s">
        <v>67</v>
      </c>
      <c r="J93" s="7">
        <v>100</v>
      </c>
      <c r="K93" s="7">
        <v>100</v>
      </c>
      <c r="L93" s="7">
        <v>100</v>
      </c>
      <c r="M93" s="7">
        <f>SUM(J93-K93)</f>
        <v>0</v>
      </c>
      <c r="N93" s="5"/>
      <c r="O93" s="7"/>
    </row>
    <row r="94" spans="1:17" ht="15" customHeight="1"/>
    <row r="95" spans="1:17" ht="20.100000000000001" customHeight="1">
      <c r="A95" s="20" t="s">
        <v>68</v>
      </c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</row>
    <row r="96" spans="1:17" ht="30" customHeight="1">
      <c r="A96" s="24" t="s">
        <v>48</v>
      </c>
      <c r="B96" s="24" t="s">
        <v>49</v>
      </c>
      <c r="C96" s="24"/>
      <c r="D96" s="24"/>
      <c r="E96" s="24" t="s">
        <v>50</v>
      </c>
      <c r="F96" s="24"/>
      <c r="G96" s="24" t="s">
        <v>69</v>
      </c>
      <c r="H96" s="24"/>
      <c r="I96" s="24"/>
      <c r="J96" s="24"/>
      <c r="K96" s="24"/>
      <c r="L96" s="24"/>
      <c r="M96" s="24"/>
      <c r="N96" s="24"/>
      <c r="O96" s="24" t="s">
        <v>70</v>
      </c>
      <c r="P96" s="24" t="s">
        <v>71</v>
      </c>
      <c r="Q96" s="24" t="s">
        <v>72</v>
      </c>
    </row>
    <row r="97" spans="1:17" ht="30" customHeight="1">
      <c r="A97" s="24"/>
      <c r="B97" s="24" t="s">
        <v>53</v>
      </c>
      <c r="C97" s="24" t="s">
        <v>53</v>
      </c>
      <c r="D97" s="24" t="s">
        <v>53</v>
      </c>
      <c r="E97" s="24" t="s">
        <v>53</v>
      </c>
      <c r="F97" s="24" t="s">
        <v>53</v>
      </c>
      <c r="G97" s="24" t="s">
        <v>53</v>
      </c>
      <c r="H97" s="24" t="s">
        <v>54</v>
      </c>
      <c r="I97" s="24"/>
      <c r="J97" s="24" t="s">
        <v>55</v>
      </c>
      <c r="K97" s="24" t="s">
        <v>56</v>
      </c>
      <c r="L97" s="24" t="s">
        <v>57</v>
      </c>
      <c r="M97" s="24" t="s">
        <v>58</v>
      </c>
      <c r="N97" s="24" t="s">
        <v>59</v>
      </c>
      <c r="O97" s="24"/>
      <c r="P97" s="24"/>
      <c r="Q97" s="24"/>
    </row>
    <row r="98" spans="1:17" ht="30" customHeight="1">
      <c r="A98" s="24"/>
      <c r="B98" s="24"/>
      <c r="C98" s="24"/>
      <c r="D98" s="24"/>
      <c r="E98" s="24"/>
      <c r="F98" s="24"/>
      <c r="G98" s="24"/>
      <c r="H98" s="5" t="s">
        <v>60</v>
      </c>
      <c r="I98" s="5" t="s">
        <v>61</v>
      </c>
      <c r="J98" s="24"/>
      <c r="K98" s="24"/>
      <c r="L98" s="24"/>
      <c r="M98" s="24"/>
      <c r="N98" s="24"/>
      <c r="O98" s="24"/>
      <c r="P98" s="24"/>
      <c r="Q98" s="24"/>
    </row>
    <row r="99" spans="1:17" ht="15" customHeight="1">
      <c r="A99" s="5">
        <v>1</v>
      </c>
      <c r="B99" s="5">
        <v>2</v>
      </c>
      <c r="C99" s="5">
        <v>3</v>
      </c>
      <c r="D99" s="5">
        <v>4</v>
      </c>
      <c r="E99" s="5">
        <v>5</v>
      </c>
      <c r="F99" s="5">
        <v>6</v>
      </c>
      <c r="G99" s="5">
        <v>7</v>
      </c>
      <c r="H99" s="5">
        <v>8</v>
      </c>
      <c r="I99" s="5">
        <v>9</v>
      </c>
      <c r="J99" s="5">
        <v>10</v>
      </c>
      <c r="K99" s="5">
        <v>11</v>
      </c>
      <c r="L99" s="5">
        <v>12</v>
      </c>
      <c r="M99" s="5">
        <v>13</v>
      </c>
      <c r="N99" s="5">
        <v>14</v>
      </c>
      <c r="O99" s="5">
        <v>15</v>
      </c>
      <c r="P99" s="5">
        <v>16</v>
      </c>
      <c r="Q99" s="5">
        <v>17</v>
      </c>
    </row>
    <row r="100" spans="1:17" ht="45" customHeight="1">
      <c r="A100" s="6" t="s">
        <v>88</v>
      </c>
      <c r="B100" s="5" t="s">
        <v>89</v>
      </c>
      <c r="C100" s="5" t="s">
        <v>63</v>
      </c>
      <c r="D100" s="5"/>
      <c r="E100" s="5"/>
      <c r="F100" s="5" t="s">
        <v>64</v>
      </c>
      <c r="G100" s="6" t="s">
        <v>73</v>
      </c>
      <c r="H100" s="6" t="s">
        <v>74</v>
      </c>
      <c r="I100" s="5" t="s">
        <v>75</v>
      </c>
      <c r="J100" s="7">
        <v>39</v>
      </c>
      <c r="K100" s="7">
        <v>39</v>
      </c>
      <c r="L100" s="7">
        <v>39</v>
      </c>
      <c r="M100" s="7">
        <f>SUM(J100-K100)</f>
        <v>0</v>
      </c>
      <c r="N100" s="5"/>
      <c r="O100" s="7">
        <v>151635.82333301389</v>
      </c>
      <c r="P100" s="7"/>
      <c r="Q100" s="7">
        <f>IF(K100&lt;=J100,O100*M100,0)</f>
        <v>0</v>
      </c>
    </row>
    <row r="101" spans="1:17" ht="15" customHeight="1"/>
    <row r="102" spans="1:17" ht="20.100000000000001" customHeight="1">
      <c r="A102" s="20" t="s">
        <v>76</v>
      </c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1:17" ht="30" customHeight="1">
      <c r="A103" s="24" t="s">
        <v>48</v>
      </c>
      <c r="B103" s="24" t="s">
        <v>77</v>
      </c>
      <c r="C103" s="24"/>
      <c r="D103" s="24"/>
      <c r="E103" s="24"/>
      <c r="F103" s="24" t="s">
        <v>78</v>
      </c>
      <c r="G103" s="24"/>
      <c r="H103" s="24"/>
      <c r="I103" s="24"/>
    </row>
    <row r="104" spans="1:17" ht="30" customHeight="1">
      <c r="A104" s="24"/>
      <c r="B104" s="5" t="s">
        <v>55</v>
      </c>
      <c r="C104" s="5" t="s">
        <v>56</v>
      </c>
      <c r="D104" s="5" t="s">
        <v>58</v>
      </c>
      <c r="E104" s="5" t="s">
        <v>57</v>
      </c>
      <c r="F104" s="5" t="s">
        <v>79</v>
      </c>
      <c r="G104" s="5" t="s">
        <v>56</v>
      </c>
      <c r="H104" s="5" t="s">
        <v>58</v>
      </c>
      <c r="I104" s="5" t="s">
        <v>57</v>
      </c>
    </row>
    <row r="105" spans="1:17" ht="15" customHeight="1">
      <c r="A105" s="5">
        <v>1</v>
      </c>
      <c r="B105" s="5">
        <v>2</v>
      </c>
      <c r="C105" s="5">
        <v>3</v>
      </c>
      <c r="D105" s="5">
        <v>4</v>
      </c>
      <c r="E105" s="5">
        <v>5</v>
      </c>
      <c r="F105" s="5">
        <v>6</v>
      </c>
      <c r="G105" s="5">
        <v>7</v>
      </c>
      <c r="H105" s="5">
        <v>8</v>
      </c>
      <c r="I105" s="5">
        <v>9</v>
      </c>
    </row>
    <row r="106" spans="1:17" ht="30" customHeight="1">
      <c r="A106" s="6" t="s">
        <v>88</v>
      </c>
      <c r="B106" s="7">
        <v>5913.7971099875413</v>
      </c>
      <c r="C106" s="7">
        <f>IF(L100&lt;=J100,(O100*K100)/1000,(O100*J100)/1000)</f>
        <v>5913.7971099875422</v>
      </c>
      <c r="D106" s="7">
        <f>SUM(B106-C106)</f>
        <v>-9.0949470177292824E-13</v>
      </c>
      <c r="E106" s="7">
        <f>IF(L100&lt;=J100,(O100*L100)/1000,(O100*J100)/1000)</f>
        <v>5913.7971099875422</v>
      </c>
      <c r="F106" s="5"/>
      <c r="G106" s="5"/>
      <c r="H106" s="5"/>
      <c r="I106" s="5"/>
    </row>
    <row r="107" spans="1:17" ht="24.95" customHeight="1">
      <c r="A107" s="21" t="s">
        <v>90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</row>
    <row r="108" spans="1:17" ht="15" customHeight="1"/>
    <row r="109" spans="1:17" ht="39.950000000000003" customHeight="1">
      <c r="A109" s="20" t="s">
        <v>40</v>
      </c>
      <c r="B109" s="20"/>
      <c r="C109" s="20"/>
      <c r="D109" s="22" t="s">
        <v>91</v>
      </c>
      <c r="E109" s="22"/>
      <c r="F109" s="22"/>
      <c r="G109" s="22"/>
      <c r="H109" s="22"/>
      <c r="I109" s="22"/>
      <c r="J109" s="22"/>
      <c r="K109" s="23" t="s">
        <v>42</v>
      </c>
      <c r="L109" s="23"/>
      <c r="M109" s="23"/>
      <c r="N109" s="23"/>
      <c r="O109" s="24" t="s">
        <v>92</v>
      </c>
      <c r="P109" s="24"/>
      <c r="Q109" s="24"/>
    </row>
    <row r="110" spans="1:17" ht="15" customHeight="1"/>
    <row r="111" spans="1:17" ht="20.100000000000001" customHeight="1">
      <c r="A111" s="20" t="s">
        <v>44</v>
      </c>
      <c r="B111" s="20"/>
      <c r="C111" s="20"/>
      <c r="D111" s="22" t="s">
        <v>45</v>
      </c>
      <c r="E111" s="22"/>
      <c r="F111" s="22"/>
      <c r="G111" s="22"/>
      <c r="H111" s="22"/>
      <c r="I111" s="22"/>
      <c r="J111" s="22"/>
    </row>
    <row r="112" spans="1:17" ht="15" customHeight="1"/>
    <row r="113" spans="1:17" ht="20.100000000000001" customHeight="1">
      <c r="A113" s="20" t="s">
        <v>46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1:17" ht="20.100000000000001" customHeight="1">
      <c r="A114" s="20" t="s">
        <v>47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1:17" ht="30" customHeight="1">
      <c r="A115" s="24" t="s">
        <v>48</v>
      </c>
      <c r="B115" s="24" t="s">
        <v>49</v>
      </c>
      <c r="C115" s="24"/>
      <c r="D115" s="24"/>
      <c r="E115" s="24" t="s">
        <v>50</v>
      </c>
      <c r="F115" s="24"/>
      <c r="G115" s="24" t="s">
        <v>51</v>
      </c>
      <c r="H115" s="24"/>
      <c r="I115" s="24"/>
      <c r="J115" s="24"/>
      <c r="K115" s="24"/>
      <c r="L115" s="24"/>
      <c r="M115" s="24"/>
      <c r="N115" s="24"/>
      <c r="O115" s="24" t="s">
        <v>52</v>
      </c>
    </row>
    <row r="116" spans="1:17" ht="30" customHeight="1">
      <c r="A116" s="24"/>
      <c r="B116" s="24" t="s">
        <v>53</v>
      </c>
      <c r="C116" s="24" t="s">
        <v>53</v>
      </c>
      <c r="D116" s="24" t="s">
        <v>53</v>
      </c>
      <c r="E116" s="24" t="s">
        <v>53</v>
      </c>
      <c r="F116" s="24" t="s">
        <v>53</v>
      </c>
      <c r="G116" s="24" t="s">
        <v>53</v>
      </c>
      <c r="H116" s="24" t="s">
        <v>54</v>
      </c>
      <c r="I116" s="24"/>
      <c r="J116" s="24" t="s">
        <v>55</v>
      </c>
      <c r="K116" s="24" t="s">
        <v>56</v>
      </c>
      <c r="L116" s="24" t="s">
        <v>57</v>
      </c>
      <c r="M116" s="24" t="s">
        <v>58</v>
      </c>
      <c r="N116" s="24" t="s">
        <v>59</v>
      </c>
      <c r="O116" s="24"/>
    </row>
    <row r="117" spans="1:17" ht="30" customHeight="1">
      <c r="A117" s="24"/>
      <c r="B117" s="24"/>
      <c r="C117" s="24"/>
      <c r="D117" s="24"/>
      <c r="E117" s="24"/>
      <c r="F117" s="24"/>
      <c r="G117" s="24"/>
      <c r="H117" s="5" t="s">
        <v>60</v>
      </c>
      <c r="I117" s="5" t="s">
        <v>61</v>
      </c>
      <c r="J117" s="24"/>
      <c r="K117" s="24"/>
      <c r="L117" s="24"/>
      <c r="M117" s="24"/>
      <c r="N117" s="24"/>
      <c r="O117" s="24"/>
    </row>
    <row r="118" spans="1:17" ht="15" customHeight="1">
      <c r="A118" s="5">
        <v>1</v>
      </c>
      <c r="B118" s="5">
        <v>2</v>
      </c>
      <c r="C118" s="5">
        <v>3</v>
      </c>
      <c r="D118" s="5">
        <v>4</v>
      </c>
      <c r="E118" s="5">
        <v>5</v>
      </c>
      <c r="F118" s="5">
        <v>6</v>
      </c>
      <c r="G118" s="5">
        <v>7</v>
      </c>
      <c r="H118" s="5">
        <v>8</v>
      </c>
      <c r="I118" s="5">
        <v>9</v>
      </c>
      <c r="J118" s="5">
        <v>10</v>
      </c>
      <c r="K118" s="5">
        <v>11</v>
      </c>
      <c r="L118" s="5">
        <v>12</v>
      </c>
      <c r="M118" s="5">
        <v>13</v>
      </c>
      <c r="N118" s="5">
        <v>14</v>
      </c>
      <c r="O118" s="5">
        <v>15</v>
      </c>
    </row>
    <row r="119" spans="1:17" ht="165" customHeight="1">
      <c r="A119" s="6" t="s">
        <v>92</v>
      </c>
      <c r="B119" s="5" t="s">
        <v>93</v>
      </c>
      <c r="C119" s="5" t="s">
        <v>63</v>
      </c>
      <c r="D119" s="5"/>
      <c r="E119" s="5"/>
      <c r="F119" s="5" t="s">
        <v>64</v>
      </c>
      <c r="G119" s="6" t="s">
        <v>65</v>
      </c>
      <c r="H119" s="5" t="s">
        <v>66</v>
      </c>
      <c r="I119" s="5" t="s">
        <v>67</v>
      </c>
      <c r="J119" s="7">
        <v>100</v>
      </c>
      <c r="K119" s="7">
        <v>100</v>
      </c>
      <c r="L119" s="7">
        <v>100</v>
      </c>
      <c r="M119" s="7">
        <f>SUM(J119-K119)</f>
        <v>0</v>
      </c>
      <c r="N119" s="5"/>
      <c r="O119" s="7"/>
    </row>
    <row r="120" spans="1:17" ht="15" customHeight="1"/>
    <row r="121" spans="1:17" ht="20.100000000000001" customHeight="1">
      <c r="A121" s="20" t="s">
        <v>68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</row>
    <row r="122" spans="1:17" ht="30" customHeight="1">
      <c r="A122" s="24" t="s">
        <v>48</v>
      </c>
      <c r="B122" s="24" t="s">
        <v>49</v>
      </c>
      <c r="C122" s="24"/>
      <c r="D122" s="24"/>
      <c r="E122" s="24" t="s">
        <v>50</v>
      </c>
      <c r="F122" s="24"/>
      <c r="G122" s="24" t="s">
        <v>69</v>
      </c>
      <c r="H122" s="24"/>
      <c r="I122" s="24"/>
      <c r="J122" s="24"/>
      <c r="K122" s="24"/>
      <c r="L122" s="24"/>
      <c r="M122" s="24"/>
      <c r="N122" s="24"/>
      <c r="O122" s="24" t="s">
        <v>70</v>
      </c>
      <c r="P122" s="24" t="s">
        <v>71</v>
      </c>
      <c r="Q122" s="24" t="s">
        <v>72</v>
      </c>
    </row>
    <row r="123" spans="1:17" ht="30" customHeight="1">
      <c r="A123" s="24"/>
      <c r="B123" s="24" t="s">
        <v>53</v>
      </c>
      <c r="C123" s="24" t="s">
        <v>53</v>
      </c>
      <c r="D123" s="24" t="s">
        <v>53</v>
      </c>
      <c r="E123" s="24" t="s">
        <v>53</v>
      </c>
      <c r="F123" s="24" t="s">
        <v>53</v>
      </c>
      <c r="G123" s="24" t="s">
        <v>53</v>
      </c>
      <c r="H123" s="24" t="s">
        <v>54</v>
      </c>
      <c r="I123" s="24"/>
      <c r="J123" s="24" t="s">
        <v>55</v>
      </c>
      <c r="K123" s="24" t="s">
        <v>56</v>
      </c>
      <c r="L123" s="24" t="s">
        <v>57</v>
      </c>
      <c r="M123" s="24" t="s">
        <v>58</v>
      </c>
      <c r="N123" s="24" t="s">
        <v>59</v>
      </c>
      <c r="O123" s="24"/>
      <c r="P123" s="24"/>
      <c r="Q123" s="24"/>
    </row>
    <row r="124" spans="1:17" ht="30" customHeight="1">
      <c r="A124" s="24"/>
      <c r="B124" s="24"/>
      <c r="C124" s="24"/>
      <c r="D124" s="24"/>
      <c r="E124" s="24"/>
      <c r="F124" s="24"/>
      <c r="G124" s="24"/>
      <c r="H124" s="5" t="s">
        <v>60</v>
      </c>
      <c r="I124" s="5" t="s">
        <v>61</v>
      </c>
      <c r="J124" s="24"/>
      <c r="K124" s="24"/>
      <c r="L124" s="24"/>
      <c r="M124" s="24"/>
      <c r="N124" s="24"/>
      <c r="O124" s="24"/>
      <c r="P124" s="24"/>
      <c r="Q124" s="24"/>
    </row>
    <row r="125" spans="1:17" ht="15" customHeight="1">
      <c r="A125" s="5">
        <v>1</v>
      </c>
      <c r="B125" s="5">
        <v>2</v>
      </c>
      <c r="C125" s="5">
        <v>3</v>
      </c>
      <c r="D125" s="5">
        <v>4</v>
      </c>
      <c r="E125" s="5">
        <v>5</v>
      </c>
      <c r="F125" s="5">
        <v>6</v>
      </c>
      <c r="G125" s="5">
        <v>7</v>
      </c>
      <c r="H125" s="5">
        <v>8</v>
      </c>
      <c r="I125" s="5">
        <v>9</v>
      </c>
      <c r="J125" s="5">
        <v>10</v>
      </c>
      <c r="K125" s="5">
        <v>11</v>
      </c>
      <c r="L125" s="5">
        <v>12</v>
      </c>
      <c r="M125" s="5">
        <v>13</v>
      </c>
      <c r="N125" s="5">
        <v>14</v>
      </c>
      <c r="O125" s="5">
        <v>15</v>
      </c>
      <c r="P125" s="5">
        <v>16</v>
      </c>
      <c r="Q125" s="5">
        <v>17</v>
      </c>
    </row>
    <row r="126" spans="1:17" ht="30" customHeight="1">
      <c r="A126" s="6" t="s">
        <v>92</v>
      </c>
      <c r="B126" s="5" t="s">
        <v>93</v>
      </c>
      <c r="C126" s="5" t="s">
        <v>63</v>
      </c>
      <c r="D126" s="5"/>
      <c r="E126" s="5"/>
      <c r="F126" s="5" t="s">
        <v>64</v>
      </c>
      <c r="G126" s="6" t="s">
        <v>73</v>
      </c>
      <c r="H126" s="6" t="s">
        <v>74</v>
      </c>
      <c r="I126" s="5" t="s">
        <v>75</v>
      </c>
      <c r="J126" s="7">
        <v>90</v>
      </c>
      <c r="K126" s="7">
        <v>91</v>
      </c>
      <c r="L126" s="7">
        <v>90</v>
      </c>
      <c r="M126" s="7">
        <f>SUM(J126-K126)</f>
        <v>-1</v>
      </c>
      <c r="N126" s="5"/>
      <c r="O126" s="7">
        <v>151184.39649000001</v>
      </c>
      <c r="P126" s="7"/>
      <c r="Q126" s="7">
        <f>IF(K126&lt;=J126,O126*M126,0)</f>
        <v>0</v>
      </c>
    </row>
    <row r="127" spans="1:17" ht="15" customHeight="1"/>
    <row r="128" spans="1:17" ht="20.100000000000001" customHeight="1">
      <c r="A128" s="20" t="s">
        <v>76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</row>
    <row r="129" spans="1:17" ht="30" customHeight="1">
      <c r="A129" s="24" t="s">
        <v>48</v>
      </c>
      <c r="B129" s="24" t="s">
        <v>77</v>
      </c>
      <c r="C129" s="24"/>
      <c r="D129" s="24"/>
      <c r="E129" s="24"/>
      <c r="F129" s="24" t="s">
        <v>78</v>
      </c>
      <c r="G129" s="24"/>
      <c r="H129" s="24"/>
      <c r="I129" s="24"/>
    </row>
    <row r="130" spans="1:17" ht="30" customHeight="1">
      <c r="A130" s="24"/>
      <c r="B130" s="5" t="s">
        <v>55</v>
      </c>
      <c r="C130" s="5" t="s">
        <v>56</v>
      </c>
      <c r="D130" s="5" t="s">
        <v>58</v>
      </c>
      <c r="E130" s="5" t="s">
        <v>57</v>
      </c>
      <c r="F130" s="5" t="s">
        <v>79</v>
      </c>
      <c r="G130" s="5" t="s">
        <v>56</v>
      </c>
      <c r="H130" s="5" t="s">
        <v>58</v>
      </c>
      <c r="I130" s="5" t="s">
        <v>57</v>
      </c>
    </row>
    <row r="131" spans="1:17" ht="15" customHeight="1">
      <c r="A131" s="5">
        <v>1</v>
      </c>
      <c r="B131" s="5">
        <v>2</v>
      </c>
      <c r="C131" s="5">
        <v>3</v>
      </c>
      <c r="D131" s="5">
        <v>4</v>
      </c>
      <c r="E131" s="5">
        <v>5</v>
      </c>
      <c r="F131" s="5">
        <v>6</v>
      </c>
      <c r="G131" s="5">
        <v>7</v>
      </c>
      <c r="H131" s="5">
        <v>8</v>
      </c>
      <c r="I131" s="5">
        <v>9</v>
      </c>
    </row>
    <row r="132" spans="1:17" ht="30" customHeight="1">
      <c r="A132" s="6" t="s">
        <v>92</v>
      </c>
      <c r="B132" s="7">
        <v>13606.595684100001</v>
      </c>
      <c r="C132" s="7">
        <f>IF(L126&lt;=J126,(O126*K126)/1000,(O126*J126)/1000)</f>
        <v>13757.780080590001</v>
      </c>
      <c r="D132" s="7">
        <f>SUM(B132-C132)</f>
        <v>-151.18439648999993</v>
      </c>
      <c r="E132" s="7">
        <f>IF(L126&lt;=J126,(O126*L126)/1000,(O126*J126)/1000)</f>
        <v>13606.595684100002</v>
      </c>
      <c r="F132" s="5"/>
      <c r="G132" s="5"/>
      <c r="H132" s="5"/>
      <c r="I132" s="5"/>
    </row>
    <row r="133" spans="1:17" ht="24.95" customHeight="1">
      <c r="A133" s="21" t="s">
        <v>94</v>
      </c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</row>
    <row r="134" spans="1:17" ht="15" customHeight="1"/>
    <row r="135" spans="1:17" ht="39.950000000000003" customHeight="1">
      <c r="A135" s="20" t="s">
        <v>40</v>
      </c>
      <c r="B135" s="20"/>
      <c r="C135" s="20"/>
      <c r="D135" s="22" t="s">
        <v>95</v>
      </c>
      <c r="E135" s="22"/>
      <c r="F135" s="22"/>
      <c r="G135" s="22"/>
      <c r="H135" s="22"/>
      <c r="I135" s="22"/>
      <c r="J135" s="22"/>
      <c r="K135" s="23" t="s">
        <v>42</v>
      </c>
      <c r="L135" s="23"/>
      <c r="M135" s="23"/>
      <c r="N135" s="23"/>
      <c r="O135" s="24" t="s">
        <v>96</v>
      </c>
      <c r="P135" s="24"/>
      <c r="Q135" s="24"/>
    </row>
    <row r="136" spans="1:17" ht="15" customHeight="1"/>
    <row r="137" spans="1:17" ht="20.100000000000001" customHeight="1">
      <c r="A137" s="20" t="s">
        <v>44</v>
      </c>
      <c r="B137" s="20"/>
      <c r="C137" s="20"/>
      <c r="D137" s="22" t="s">
        <v>45</v>
      </c>
      <c r="E137" s="22"/>
      <c r="F137" s="22"/>
      <c r="G137" s="22"/>
      <c r="H137" s="22"/>
      <c r="I137" s="22"/>
      <c r="J137" s="22"/>
    </row>
    <row r="138" spans="1:17" ht="15" customHeight="1"/>
    <row r="139" spans="1:17" ht="20.100000000000001" customHeight="1">
      <c r="A139" s="20" t="s">
        <v>46</v>
      </c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</row>
    <row r="140" spans="1:17" ht="20.100000000000001" customHeight="1">
      <c r="A140" s="20" t="s">
        <v>47</v>
      </c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</row>
    <row r="141" spans="1:17" ht="30" customHeight="1">
      <c r="A141" s="24" t="s">
        <v>48</v>
      </c>
      <c r="B141" s="24" t="s">
        <v>49</v>
      </c>
      <c r="C141" s="24"/>
      <c r="D141" s="24"/>
      <c r="E141" s="24" t="s">
        <v>50</v>
      </c>
      <c r="F141" s="24"/>
      <c r="G141" s="24" t="s">
        <v>51</v>
      </c>
      <c r="H141" s="24"/>
      <c r="I141" s="24"/>
      <c r="J141" s="24"/>
      <c r="K141" s="24"/>
      <c r="L141" s="24"/>
      <c r="M141" s="24"/>
      <c r="N141" s="24"/>
      <c r="O141" s="24" t="s">
        <v>52</v>
      </c>
    </row>
    <row r="142" spans="1:17" ht="30" customHeight="1">
      <c r="A142" s="24"/>
      <c r="B142" s="24" t="s">
        <v>53</v>
      </c>
      <c r="C142" s="24" t="s">
        <v>53</v>
      </c>
      <c r="D142" s="24" t="s">
        <v>53</v>
      </c>
      <c r="E142" s="24" t="s">
        <v>53</v>
      </c>
      <c r="F142" s="24" t="s">
        <v>53</v>
      </c>
      <c r="G142" s="24" t="s">
        <v>53</v>
      </c>
      <c r="H142" s="24" t="s">
        <v>54</v>
      </c>
      <c r="I142" s="24"/>
      <c r="J142" s="24" t="s">
        <v>55</v>
      </c>
      <c r="K142" s="24" t="s">
        <v>56</v>
      </c>
      <c r="L142" s="24" t="s">
        <v>57</v>
      </c>
      <c r="M142" s="24" t="s">
        <v>58</v>
      </c>
      <c r="N142" s="24" t="s">
        <v>59</v>
      </c>
      <c r="O142" s="24"/>
    </row>
    <row r="143" spans="1:17" ht="30" customHeight="1">
      <c r="A143" s="24"/>
      <c r="B143" s="24"/>
      <c r="C143" s="24"/>
      <c r="D143" s="24"/>
      <c r="E143" s="24"/>
      <c r="F143" s="24"/>
      <c r="G143" s="24"/>
      <c r="H143" s="5" t="s">
        <v>60</v>
      </c>
      <c r="I143" s="5" t="s">
        <v>61</v>
      </c>
      <c r="J143" s="24"/>
      <c r="K143" s="24"/>
      <c r="L143" s="24"/>
      <c r="M143" s="24"/>
      <c r="N143" s="24"/>
      <c r="O143" s="24"/>
    </row>
    <row r="144" spans="1:17" ht="15" customHeight="1">
      <c r="A144" s="5">
        <v>1</v>
      </c>
      <c r="B144" s="5">
        <v>2</v>
      </c>
      <c r="C144" s="5">
        <v>3</v>
      </c>
      <c r="D144" s="5">
        <v>4</v>
      </c>
      <c r="E144" s="5">
        <v>5</v>
      </c>
      <c r="F144" s="5">
        <v>6</v>
      </c>
      <c r="G144" s="5">
        <v>7</v>
      </c>
      <c r="H144" s="5">
        <v>8</v>
      </c>
      <c r="I144" s="5">
        <v>9</v>
      </c>
      <c r="J144" s="5">
        <v>10</v>
      </c>
      <c r="K144" s="5">
        <v>11</v>
      </c>
      <c r="L144" s="5">
        <v>12</v>
      </c>
      <c r="M144" s="5">
        <v>13</v>
      </c>
      <c r="N144" s="5">
        <v>14</v>
      </c>
      <c r="O144" s="5">
        <v>15</v>
      </c>
    </row>
    <row r="145" spans="1:17" ht="165" customHeight="1">
      <c r="A145" s="6" t="s">
        <v>96</v>
      </c>
      <c r="B145" s="5" t="s">
        <v>62</v>
      </c>
      <c r="C145" s="5" t="s">
        <v>63</v>
      </c>
      <c r="D145" s="5"/>
      <c r="E145" s="5" t="s">
        <v>97</v>
      </c>
      <c r="F145" s="5" t="s">
        <v>98</v>
      </c>
      <c r="G145" s="6" t="s">
        <v>65</v>
      </c>
      <c r="H145" s="5" t="s">
        <v>66</v>
      </c>
      <c r="I145" s="5" t="s">
        <v>67</v>
      </c>
      <c r="J145" s="7">
        <v>100</v>
      </c>
      <c r="K145" s="7">
        <v>100</v>
      </c>
      <c r="L145" s="7">
        <v>100</v>
      </c>
      <c r="M145" s="7">
        <f>SUM(J145-K145)</f>
        <v>0</v>
      </c>
      <c r="N145" s="5"/>
      <c r="O145" s="7"/>
    </row>
    <row r="146" spans="1:17" ht="15" customHeight="1"/>
    <row r="147" spans="1:17" ht="20.100000000000001" customHeight="1">
      <c r="A147" s="20" t="s">
        <v>68</v>
      </c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</row>
    <row r="148" spans="1:17" ht="30" customHeight="1">
      <c r="A148" s="24" t="s">
        <v>48</v>
      </c>
      <c r="B148" s="24" t="s">
        <v>49</v>
      </c>
      <c r="C148" s="24"/>
      <c r="D148" s="24"/>
      <c r="E148" s="24" t="s">
        <v>50</v>
      </c>
      <c r="F148" s="24"/>
      <c r="G148" s="24" t="s">
        <v>69</v>
      </c>
      <c r="H148" s="24"/>
      <c r="I148" s="24"/>
      <c r="J148" s="24"/>
      <c r="K148" s="24"/>
      <c r="L148" s="24"/>
      <c r="M148" s="24"/>
      <c r="N148" s="24"/>
      <c r="O148" s="24" t="s">
        <v>70</v>
      </c>
      <c r="P148" s="24" t="s">
        <v>71</v>
      </c>
      <c r="Q148" s="24" t="s">
        <v>72</v>
      </c>
    </row>
    <row r="149" spans="1:17" ht="30" customHeight="1">
      <c r="A149" s="24"/>
      <c r="B149" s="24" t="s">
        <v>53</v>
      </c>
      <c r="C149" s="24" t="s">
        <v>53</v>
      </c>
      <c r="D149" s="24" t="s">
        <v>53</v>
      </c>
      <c r="E149" s="24" t="s">
        <v>53</v>
      </c>
      <c r="F149" s="24" t="s">
        <v>53</v>
      </c>
      <c r="G149" s="24" t="s">
        <v>53</v>
      </c>
      <c r="H149" s="24" t="s">
        <v>54</v>
      </c>
      <c r="I149" s="24"/>
      <c r="J149" s="24" t="s">
        <v>55</v>
      </c>
      <c r="K149" s="24" t="s">
        <v>56</v>
      </c>
      <c r="L149" s="24" t="s">
        <v>57</v>
      </c>
      <c r="M149" s="24" t="s">
        <v>58</v>
      </c>
      <c r="N149" s="24" t="s">
        <v>59</v>
      </c>
      <c r="O149" s="24"/>
      <c r="P149" s="24"/>
      <c r="Q149" s="24"/>
    </row>
    <row r="150" spans="1:17" ht="30" customHeight="1">
      <c r="A150" s="24"/>
      <c r="B150" s="24"/>
      <c r="C150" s="24"/>
      <c r="D150" s="24"/>
      <c r="E150" s="24"/>
      <c r="F150" s="24"/>
      <c r="G150" s="24"/>
      <c r="H150" s="5" t="s">
        <v>60</v>
      </c>
      <c r="I150" s="5" t="s">
        <v>61</v>
      </c>
      <c r="J150" s="24"/>
      <c r="K150" s="24"/>
      <c r="L150" s="24"/>
      <c r="M150" s="24"/>
      <c r="N150" s="24"/>
      <c r="O150" s="24"/>
      <c r="P150" s="24"/>
      <c r="Q150" s="24"/>
    </row>
    <row r="151" spans="1:17" ht="15" customHeight="1">
      <c r="A151" s="5">
        <v>1</v>
      </c>
      <c r="B151" s="5">
        <v>2</v>
      </c>
      <c r="C151" s="5">
        <v>3</v>
      </c>
      <c r="D151" s="5">
        <v>4</v>
      </c>
      <c r="E151" s="5">
        <v>5</v>
      </c>
      <c r="F151" s="5">
        <v>6</v>
      </c>
      <c r="G151" s="5">
        <v>7</v>
      </c>
      <c r="H151" s="5">
        <v>8</v>
      </c>
      <c r="I151" s="5">
        <v>9</v>
      </c>
      <c r="J151" s="5">
        <v>10</v>
      </c>
      <c r="K151" s="5">
        <v>11</v>
      </c>
      <c r="L151" s="5">
        <v>12</v>
      </c>
      <c r="M151" s="5">
        <v>13</v>
      </c>
      <c r="N151" s="5">
        <v>14</v>
      </c>
      <c r="O151" s="5">
        <v>15</v>
      </c>
      <c r="P151" s="5">
        <v>16</v>
      </c>
      <c r="Q151" s="5">
        <v>17</v>
      </c>
    </row>
    <row r="152" spans="1:17" ht="30" customHeight="1">
      <c r="A152" s="6" t="s">
        <v>96</v>
      </c>
      <c r="B152" s="5" t="s">
        <v>62</v>
      </c>
      <c r="C152" s="5" t="s">
        <v>63</v>
      </c>
      <c r="D152" s="5"/>
      <c r="E152" s="5" t="s">
        <v>97</v>
      </c>
      <c r="F152" s="5" t="s">
        <v>98</v>
      </c>
      <c r="G152" s="6" t="s">
        <v>73</v>
      </c>
      <c r="H152" s="6" t="s">
        <v>74</v>
      </c>
      <c r="I152" s="5" t="s">
        <v>75</v>
      </c>
      <c r="J152" s="7">
        <v>49</v>
      </c>
      <c r="K152" s="7">
        <v>49</v>
      </c>
      <c r="L152" s="7">
        <v>49</v>
      </c>
      <c r="M152" s="7">
        <f>SUM(J152-K152)</f>
        <v>0</v>
      </c>
      <c r="N152" s="5"/>
      <c r="O152" s="7">
        <v>151745.26999999999</v>
      </c>
      <c r="P152" s="7"/>
      <c r="Q152" s="7">
        <f>IF(K152&lt;=J152,O152*M152,0)</f>
        <v>0</v>
      </c>
    </row>
    <row r="153" spans="1:17" ht="15" customHeight="1"/>
    <row r="154" spans="1:17" ht="20.100000000000001" customHeight="1">
      <c r="A154" s="20" t="s">
        <v>76</v>
      </c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</row>
    <row r="155" spans="1:17" ht="30" customHeight="1">
      <c r="A155" s="24" t="s">
        <v>48</v>
      </c>
      <c r="B155" s="24" t="s">
        <v>77</v>
      </c>
      <c r="C155" s="24"/>
      <c r="D155" s="24"/>
      <c r="E155" s="24"/>
      <c r="F155" s="24" t="s">
        <v>78</v>
      </c>
      <c r="G155" s="24"/>
      <c r="H155" s="24"/>
      <c r="I155" s="24"/>
    </row>
    <row r="156" spans="1:17" ht="30" customHeight="1">
      <c r="A156" s="24"/>
      <c r="B156" s="5" t="s">
        <v>55</v>
      </c>
      <c r="C156" s="5" t="s">
        <v>56</v>
      </c>
      <c r="D156" s="5" t="s">
        <v>58</v>
      </c>
      <c r="E156" s="5" t="s">
        <v>57</v>
      </c>
      <c r="F156" s="5" t="s">
        <v>79</v>
      </c>
      <c r="G156" s="5" t="s">
        <v>56</v>
      </c>
      <c r="H156" s="5" t="s">
        <v>58</v>
      </c>
      <c r="I156" s="5" t="s">
        <v>57</v>
      </c>
    </row>
    <row r="157" spans="1:17" ht="15" customHeight="1">
      <c r="A157" s="5">
        <v>1</v>
      </c>
      <c r="B157" s="5">
        <v>2</v>
      </c>
      <c r="C157" s="5">
        <v>3</v>
      </c>
      <c r="D157" s="5">
        <v>4</v>
      </c>
      <c r="E157" s="5">
        <v>5</v>
      </c>
      <c r="F157" s="5">
        <v>6</v>
      </c>
      <c r="G157" s="5">
        <v>7</v>
      </c>
      <c r="H157" s="5">
        <v>8</v>
      </c>
      <c r="I157" s="5">
        <v>9</v>
      </c>
    </row>
    <row r="158" spans="1:17" ht="30" customHeight="1">
      <c r="A158" s="6" t="s">
        <v>96</v>
      </c>
      <c r="B158" s="7">
        <v>7435.5182299999997</v>
      </c>
      <c r="C158" s="7">
        <f>IF(L152&lt;=J152,(O152*K152)/1000,(O152*J152)/1000)</f>
        <v>7435.5182299999997</v>
      </c>
      <c r="D158" s="7">
        <f>SUM(B158-C158)</f>
        <v>0</v>
      </c>
      <c r="E158" s="7">
        <f>IF(L152&lt;=J152,(O152*L152)/1000,(O152*J152)/1000)</f>
        <v>7435.5182299999997</v>
      </c>
      <c r="F158" s="5"/>
      <c r="G158" s="5"/>
      <c r="H158" s="5"/>
      <c r="I158" s="5"/>
    </row>
    <row r="159" spans="1:17" ht="24.95" customHeight="1">
      <c r="A159" s="21" t="s">
        <v>99</v>
      </c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</row>
    <row r="160" spans="1:17" ht="15" customHeight="1"/>
    <row r="161" spans="1:17" ht="20.100000000000001" customHeight="1">
      <c r="A161" s="20" t="s">
        <v>40</v>
      </c>
      <c r="B161" s="20"/>
      <c r="C161" s="20"/>
      <c r="D161" s="22" t="s">
        <v>100</v>
      </c>
      <c r="E161" s="22"/>
      <c r="F161" s="22"/>
      <c r="G161" s="22"/>
      <c r="H161" s="22"/>
      <c r="I161" s="22"/>
      <c r="J161" s="22"/>
      <c r="K161" s="23" t="s">
        <v>42</v>
      </c>
      <c r="L161" s="23"/>
      <c r="M161" s="23"/>
      <c r="N161" s="23"/>
      <c r="O161" s="24" t="s">
        <v>101</v>
      </c>
      <c r="P161" s="24"/>
      <c r="Q161" s="24"/>
    </row>
    <row r="162" spans="1:17" ht="15" customHeight="1"/>
    <row r="163" spans="1:17" ht="20.100000000000001" customHeight="1">
      <c r="A163" s="20" t="s">
        <v>44</v>
      </c>
      <c r="B163" s="20"/>
      <c r="C163" s="20"/>
      <c r="D163" s="22" t="s">
        <v>45</v>
      </c>
      <c r="E163" s="22"/>
      <c r="F163" s="22"/>
      <c r="G163" s="22"/>
      <c r="H163" s="22"/>
      <c r="I163" s="22"/>
      <c r="J163" s="22"/>
    </row>
    <row r="164" spans="1:17" ht="15" customHeight="1"/>
    <row r="165" spans="1:17" ht="20.100000000000001" customHeight="1">
      <c r="A165" s="20" t="s">
        <v>46</v>
      </c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</row>
    <row r="166" spans="1:17" ht="20.100000000000001" customHeight="1">
      <c r="A166" s="20" t="s">
        <v>47</v>
      </c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</row>
    <row r="167" spans="1:17" ht="30" customHeight="1">
      <c r="A167" s="24" t="s">
        <v>48</v>
      </c>
      <c r="B167" s="24" t="s">
        <v>49</v>
      </c>
      <c r="C167" s="24"/>
      <c r="D167" s="24"/>
      <c r="E167" s="24" t="s">
        <v>50</v>
      </c>
      <c r="F167" s="24"/>
      <c r="G167" s="24" t="s">
        <v>51</v>
      </c>
      <c r="H167" s="24"/>
      <c r="I167" s="24"/>
      <c r="J167" s="24"/>
      <c r="K167" s="24"/>
      <c r="L167" s="24"/>
      <c r="M167" s="24"/>
      <c r="N167" s="24"/>
      <c r="O167" s="24" t="s">
        <v>52</v>
      </c>
    </row>
    <row r="168" spans="1:17" ht="30" customHeight="1">
      <c r="A168" s="24"/>
      <c r="B168" s="24" t="s">
        <v>53</v>
      </c>
      <c r="C168" s="24" t="s">
        <v>53</v>
      </c>
      <c r="D168" s="24" t="s">
        <v>53</v>
      </c>
      <c r="E168" s="24" t="s">
        <v>53</v>
      </c>
      <c r="F168" s="24" t="s">
        <v>53</v>
      </c>
      <c r="G168" s="24" t="s">
        <v>53</v>
      </c>
      <c r="H168" s="24" t="s">
        <v>54</v>
      </c>
      <c r="I168" s="24"/>
      <c r="J168" s="24" t="s">
        <v>55</v>
      </c>
      <c r="K168" s="24" t="s">
        <v>56</v>
      </c>
      <c r="L168" s="24" t="s">
        <v>57</v>
      </c>
      <c r="M168" s="24" t="s">
        <v>58</v>
      </c>
      <c r="N168" s="24" t="s">
        <v>59</v>
      </c>
      <c r="O168" s="24"/>
    </row>
    <row r="169" spans="1:17" ht="30" customHeight="1">
      <c r="A169" s="24"/>
      <c r="B169" s="24"/>
      <c r="C169" s="24"/>
      <c r="D169" s="24"/>
      <c r="E169" s="24"/>
      <c r="F169" s="24"/>
      <c r="G169" s="24"/>
      <c r="H169" s="5" t="s">
        <v>60</v>
      </c>
      <c r="I169" s="5" t="s">
        <v>61</v>
      </c>
      <c r="J169" s="24"/>
      <c r="K169" s="24"/>
      <c r="L169" s="24"/>
      <c r="M169" s="24"/>
      <c r="N169" s="24"/>
      <c r="O169" s="24"/>
    </row>
    <row r="170" spans="1:17" ht="15" customHeight="1">
      <c r="A170" s="5">
        <v>1</v>
      </c>
      <c r="B170" s="5">
        <v>2</v>
      </c>
      <c r="C170" s="5">
        <v>3</v>
      </c>
      <c r="D170" s="5">
        <v>4</v>
      </c>
      <c r="E170" s="5">
        <v>5</v>
      </c>
      <c r="F170" s="5">
        <v>6</v>
      </c>
      <c r="G170" s="5">
        <v>7</v>
      </c>
      <c r="H170" s="5">
        <v>8</v>
      </c>
      <c r="I170" s="5">
        <v>9</v>
      </c>
      <c r="J170" s="5">
        <v>10</v>
      </c>
      <c r="K170" s="5">
        <v>11</v>
      </c>
      <c r="L170" s="5">
        <v>12</v>
      </c>
      <c r="M170" s="5">
        <v>13</v>
      </c>
      <c r="N170" s="5">
        <v>14</v>
      </c>
      <c r="O170" s="5">
        <v>15</v>
      </c>
    </row>
    <row r="171" spans="1:17" ht="42">
      <c r="A171" s="6" t="s">
        <v>101</v>
      </c>
      <c r="B171" s="5"/>
      <c r="C171" s="5" t="s">
        <v>102</v>
      </c>
      <c r="D171" s="5"/>
      <c r="E171" s="5"/>
      <c r="F171" s="5"/>
      <c r="G171" s="6" t="s">
        <v>103</v>
      </c>
      <c r="H171" s="5" t="s">
        <v>66</v>
      </c>
      <c r="I171" s="5" t="s">
        <v>67</v>
      </c>
      <c r="J171" s="7">
        <v>100</v>
      </c>
      <c r="K171" s="7">
        <v>100</v>
      </c>
      <c r="L171" s="7">
        <v>100</v>
      </c>
      <c r="M171" s="7">
        <f>SUM(J171-K171)</f>
        <v>0</v>
      </c>
      <c r="N171" s="5"/>
      <c r="O171" s="7"/>
    </row>
    <row r="172" spans="1:17" ht="15" customHeight="1"/>
    <row r="173" spans="1:17" ht="20.100000000000001" customHeight="1">
      <c r="A173" s="20" t="s">
        <v>68</v>
      </c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</row>
    <row r="174" spans="1:17" ht="30" customHeight="1">
      <c r="A174" s="24" t="s">
        <v>48</v>
      </c>
      <c r="B174" s="24" t="s">
        <v>49</v>
      </c>
      <c r="C174" s="24"/>
      <c r="D174" s="24"/>
      <c r="E174" s="24" t="s">
        <v>50</v>
      </c>
      <c r="F174" s="24"/>
      <c r="G174" s="24" t="s">
        <v>69</v>
      </c>
      <c r="H174" s="24"/>
      <c r="I174" s="24"/>
      <c r="J174" s="24"/>
      <c r="K174" s="24"/>
      <c r="L174" s="24"/>
      <c r="M174" s="24"/>
      <c r="N174" s="24"/>
      <c r="O174" s="24" t="s">
        <v>70</v>
      </c>
      <c r="P174" s="24" t="s">
        <v>71</v>
      </c>
      <c r="Q174" s="24" t="s">
        <v>72</v>
      </c>
    </row>
    <row r="175" spans="1:17" ht="30" customHeight="1">
      <c r="A175" s="24"/>
      <c r="B175" s="24" t="s">
        <v>53</v>
      </c>
      <c r="C175" s="24" t="s">
        <v>53</v>
      </c>
      <c r="D175" s="24" t="s">
        <v>53</v>
      </c>
      <c r="E175" s="24" t="s">
        <v>53</v>
      </c>
      <c r="F175" s="24" t="s">
        <v>53</v>
      </c>
      <c r="G175" s="24" t="s">
        <v>53</v>
      </c>
      <c r="H175" s="24" t="s">
        <v>54</v>
      </c>
      <c r="I175" s="24"/>
      <c r="J175" s="24" t="s">
        <v>55</v>
      </c>
      <c r="K175" s="24" t="s">
        <v>56</v>
      </c>
      <c r="L175" s="24" t="s">
        <v>57</v>
      </c>
      <c r="M175" s="24" t="s">
        <v>58</v>
      </c>
      <c r="N175" s="24" t="s">
        <v>59</v>
      </c>
      <c r="O175" s="24"/>
      <c r="P175" s="24"/>
      <c r="Q175" s="24"/>
    </row>
    <row r="176" spans="1:17" ht="30" customHeight="1">
      <c r="A176" s="24"/>
      <c r="B176" s="24"/>
      <c r="C176" s="24"/>
      <c r="D176" s="24"/>
      <c r="E176" s="24"/>
      <c r="F176" s="24"/>
      <c r="G176" s="24"/>
      <c r="H176" s="5" t="s">
        <v>60</v>
      </c>
      <c r="I176" s="5" t="s">
        <v>61</v>
      </c>
      <c r="J176" s="24"/>
      <c r="K176" s="24"/>
      <c r="L176" s="24"/>
      <c r="M176" s="24"/>
      <c r="N176" s="24"/>
      <c r="O176" s="24"/>
      <c r="P176" s="24"/>
      <c r="Q176" s="24"/>
    </row>
    <row r="177" spans="1:17" ht="15" customHeight="1">
      <c r="A177" s="5">
        <v>1</v>
      </c>
      <c r="B177" s="5">
        <v>2</v>
      </c>
      <c r="C177" s="5">
        <v>3</v>
      </c>
      <c r="D177" s="5">
        <v>4</v>
      </c>
      <c r="E177" s="5">
        <v>5</v>
      </c>
      <c r="F177" s="5">
        <v>6</v>
      </c>
      <c r="G177" s="5">
        <v>7</v>
      </c>
      <c r="H177" s="5">
        <v>8</v>
      </c>
      <c r="I177" s="5">
        <v>9</v>
      </c>
      <c r="J177" s="5">
        <v>10</v>
      </c>
      <c r="K177" s="5">
        <v>11</v>
      </c>
      <c r="L177" s="5">
        <v>12</v>
      </c>
      <c r="M177" s="5">
        <v>13</v>
      </c>
      <c r="N177" s="5">
        <v>14</v>
      </c>
      <c r="O177" s="5">
        <v>15</v>
      </c>
      <c r="P177" s="5">
        <v>16</v>
      </c>
      <c r="Q177" s="5">
        <v>17</v>
      </c>
    </row>
    <row r="178" spans="1:17" ht="42">
      <c r="A178" s="6" t="s">
        <v>101</v>
      </c>
      <c r="B178" s="5"/>
      <c r="C178" s="5" t="s">
        <v>102</v>
      </c>
      <c r="D178" s="5"/>
      <c r="E178" s="5"/>
      <c r="F178" s="5"/>
      <c r="G178" s="6" t="s">
        <v>104</v>
      </c>
      <c r="H178" s="6" t="s">
        <v>74</v>
      </c>
      <c r="I178" s="5" t="s">
        <v>75</v>
      </c>
      <c r="J178" s="7">
        <v>2335</v>
      </c>
      <c r="K178" s="7">
        <v>2335</v>
      </c>
      <c r="L178" s="7">
        <v>2335</v>
      </c>
      <c r="M178" s="7">
        <f>SUM(J178-K178)</f>
        <v>0</v>
      </c>
      <c r="N178" s="5"/>
      <c r="O178" s="7">
        <v>13089.11598</v>
      </c>
      <c r="P178" s="7"/>
      <c r="Q178" s="7">
        <f>IF(K178&lt;=J178,O178*M178,0)</f>
        <v>0</v>
      </c>
    </row>
    <row r="179" spans="1:17" ht="15" customHeight="1"/>
    <row r="180" spans="1:17" ht="20.100000000000001" customHeight="1">
      <c r="A180" s="20" t="s">
        <v>76</v>
      </c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</row>
    <row r="181" spans="1:17" ht="30" customHeight="1">
      <c r="A181" s="24" t="s">
        <v>48</v>
      </c>
      <c r="B181" s="24" t="s">
        <v>77</v>
      </c>
      <c r="C181" s="24"/>
      <c r="D181" s="24"/>
      <c r="E181" s="24"/>
      <c r="F181" s="24" t="s">
        <v>78</v>
      </c>
      <c r="G181" s="24"/>
      <c r="H181" s="24"/>
      <c r="I181" s="24"/>
    </row>
    <row r="182" spans="1:17" ht="30" customHeight="1">
      <c r="A182" s="24"/>
      <c r="B182" s="5" t="s">
        <v>55</v>
      </c>
      <c r="C182" s="5" t="s">
        <v>56</v>
      </c>
      <c r="D182" s="5" t="s">
        <v>58</v>
      </c>
      <c r="E182" s="5" t="s">
        <v>57</v>
      </c>
      <c r="F182" s="5" t="s">
        <v>79</v>
      </c>
      <c r="G182" s="5" t="s">
        <v>56</v>
      </c>
      <c r="H182" s="5" t="s">
        <v>58</v>
      </c>
      <c r="I182" s="5" t="s">
        <v>57</v>
      </c>
    </row>
    <row r="183" spans="1:17" ht="15" customHeight="1">
      <c r="A183" s="5">
        <v>1</v>
      </c>
      <c r="B183" s="5">
        <v>2</v>
      </c>
      <c r="C183" s="5">
        <v>3</v>
      </c>
      <c r="D183" s="5">
        <v>4</v>
      </c>
      <c r="E183" s="5">
        <v>5</v>
      </c>
      <c r="F183" s="5">
        <v>6</v>
      </c>
      <c r="G183" s="5">
        <v>7</v>
      </c>
      <c r="H183" s="5">
        <v>8</v>
      </c>
      <c r="I183" s="5">
        <v>9</v>
      </c>
    </row>
    <row r="184" spans="1:17" ht="30" customHeight="1">
      <c r="A184" s="6" t="s">
        <v>101</v>
      </c>
      <c r="B184" s="7">
        <v>30563.0858133</v>
      </c>
      <c r="C184" s="7">
        <f>IF(L178&lt;=J178,(O178*K178)/1000,(O178*J178)/1000)</f>
        <v>30563.085813300004</v>
      </c>
      <c r="D184" s="7">
        <f>SUM(B184-C184)</f>
        <v>-3.637978807091713E-12</v>
      </c>
      <c r="E184" s="7">
        <f>IF(L178&lt;=J178,(O178*L178)/1000,(O178*J178)/1000)</f>
        <v>30563.085813300004</v>
      </c>
      <c r="F184" s="5"/>
      <c r="G184" s="5"/>
      <c r="H184" s="5"/>
      <c r="I184" s="5"/>
    </row>
    <row r="185" spans="1:17" ht="20.100000000000001" customHeight="1"/>
    <row r="186" spans="1:17" ht="20.100000000000001" customHeight="1"/>
    <row r="187" spans="1:17" ht="30" customHeight="1">
      <c r="A187" s="9" t="s">
        <v>105</v>
      </c>
      <c r="B187" s="25"/>
      <c r="C187" s="25"/>
      <c r="D187" s="26" t="s">
        <v>106</v>
      </c>
      <c r="E187" s="26"/>
    </row>
    <row r="188" spans="1:17" ht="9.9499999999999993" customHeight="1">
      <c r="B188" s="27" t="s">
        <v>9</v>
      </c>
      <c r="C188" s="27"/>
      <c r="D188" s="27" t="s">
        <v>10</v>
      </c>
      <c r="E188" s="27"/>
    </row>
    <row r="189" spans="1:17" ht="15" customHeight="1"/>
    <row r="190" spans="1:17" ht="20.100000000000001" customHeight="1">
      <c r="B190" s="28" t="s">
        <v>0</v>
      </c>
      <c r="C190" s="28"/>
      <c r="D190" s="28"/>
      <c r="E190" s="28"/>
    </row>
    <row r="191" spans="1:17" ht="20.100000000000001" customHeight="1">
      <c r="B191" s="29" t="s">
        <v>107</v>
      </c>
      <c r="C191" s="29"/>
      <c r="D191" s="29"/>
      <c r="E191" s="29"/>
    </row>
    <row r="192" spans="1:17" ht="20.100000000000001" customHeight="1">
      <c r="B192" s="29" t="s">
        <v>108</v>
      </c>
      <c r="C192" s="29"/>
      <c r="D192" s="29"/>
      <c r="E192" s="29"/>
    </row>
    <row r="193" spans="2:5" ht="20.100000000000001" customHeight="1">
      <c r="B193" s="29" t="s">
        <v>109</v>
      </c>
      <c r="C193" s="29"/>
      <c r="D193" s="29"/>
      <c r="E193" s="29"/>
    </row>
    <row r="194" spans="2:5" ht="20.100000000000001" customHeight="1">
      <c r="B194" s="29" t="s">
        <v>110</v>
      </c>
      <c r="C194" s="29"/>
      <c r="D194" s="29"/>
      <c r="E194" s="29"/>
    </row>
    <row r="195" spans="2:5" ht="20.100000000000001" customHeight="1">
      <c r="B195" s="29" t="s">
        <v>111</v>
      </c>
      <c r="C195" s="29"/>
      <c r="D195" s="29"/>
      <c r="E195" s="29"/>
    </row>
    <row r="196" spans="2:5" ht="20.100000000000001" customHeight="1">
      <c r="B196" s="30" t="s">
        <v>112</v>
      </c>
      <c r="C196" s="30"/>
      <c r="D196" s="30"/>
      <c r="E196" s="30"/>
    </row>
  </sheetData>
  <sheetProtection password="EB14" sheet="1" objects="1" scenarios="1"/>
  <mergeCells count="362">
    <mergeCell ref="B193:E193"/>
    <mergeCell ref="B194:E194"/>
    <mergeCell ref="B195:E195"/>
    <mergeCell ref="B196:E196"/>
    <mergeCell ref="B188:C188"/>
    <mergeCell ref="D188:E188"/>
    <mergeCell ref="B190:E190"/>
    <mergeCell ref="B191:E191"/>
    <mergeCell ref="B192:E192"/>
    <mergeCell ref="A181:A182"/>
    <mergeCell ref="B181:E181"/>
    <mergeCell ref="F181:I181"/>
    <mergeCell ref="B187:C187"/>
    <mergeCell ref="D187:E187"/>
    <mergeCell ref="K175:K176"/>
    <mergeCell ref="L175:L176"/>
    <mergeCell ref="M175:M176"/>
    <mergeCell ref="N175:N176"/>
    <mergeCell ref="A180:Q180"/>
    <mergeCell ref="A173:Q173"/>
    <mergeCell ref="A174:A176"/>
    <mergeCell ref="B174:D174"/>
    <mergeCell ref="E174:F174"/>
    <mergeCell ref="G174:N174"/>
    <mergeCell ref="O174:O176"/>
    <mergeCell ref="P174:P176"/>
    <mergeCell ref="Q174:Q176"/>
    <mergeCell ref="B175:B176"/>
    <mergeCell ref="C175:C176"/>
    <mergeCell ref="D175:D176"/>
    <mergeCell ref="E175:E176"/>
    <mergeCell ref="F175:F176"/>
    <mergeCell ref="G175:G176"/>
    <mergeCell ref="H175:I175"/>
    <mergeCell ref="J175:J176"/>
    <mergeCell ref="J168:J169"/>
    <mergeCell ref="K168:K169"/>
    <mergeCell ref="L168:L169"/>
    <mergeCell ref="M168:M169"/>
    <mergeCell ref="N168:N169"/>
    <mergeCell ref="A163:C163"/>
    <mergeCell ref="D163:J163"/>
    <mergeCell ref="A165:Q165"/>
    <mergeCell ref="A166:Q166"/>
    <mergeCell ref="A167:A169"/>
    <mergeCell ref="B167:D167"/>
    <mergeCell ref="E167:F167"/>
    <mergeCell ref="G167:N167"/>
    <mergeCell ref="O167:O169"/>
    <mergeCell ref="B168:B169"/>
    <mergeCell ref="C168:C169"/>
    <mergeCell ref="D168:D169"/>
    <mergeCell ref="E168:E169"/>
    <mergeCell ref="F168:F169"/>
    <mergeCell ref="G168:G169"/>
    <mergeCell ref="H168:I168"/>
    <mergeCell ref="A155:A156"/>
    <mergeCell ref="B155:E155"/>
    <mergeCell ref="F155:I155"/>
    <mergeCell ref="A159:Q159"/>
    <mergeCell ref="A161:C161"/>
    <mergeCell ref="D161:J161"/>
    <mergeCell ref="K161:N161"/>
    <mergeCell ref="O161:Q161"/>
    <mergeCell ref="K149:K150"/>
    <mergeCell ref="L149:L150"/>
    <mergeCell ref="M149:M150"/>
    <mergeCell ref="N149:N150"/>
    <mergeCell ref="A154:Q154"/>
    <mergeCell ref="A147:Q147"/>
    <mergeCell ref="A148:A150"/>
    <mergeCell ref="B148:D148"/>
    <mergeCell ref="E148:F148"/>
    <mergeCell ref="G148:N148"/>
    <mergeCell ref="O148:O150"/>
    <mergeCell ref="P148:P150"/>
    <mergeCell ref="Q148:Q150"/>
    <mergeCell ref="B149:B150"/>
    <mergeCell ref="C149:C150"/>
    <mergeCell ref="D149:D150"/>
    <mergeCell ref="E149:E150"/>
    <mergeCell ref="F149:F150"/>
    <mergeCell ref="G149:G150"/>
    <mergeCell ref="H149:I149"/>
    <mergeCell ref="J149:J150"/>
    <mergeCell ref="J142:J143"/>
    <mergeCell ref="K142:K143"/>
    <mergeCell ref="L142:L143"/>
    <mergeCell ref="M142:M143"/>
    <mergeCell ref="N142:N143"/>
    <mergeCell ref="A137:C137"/>
    <mergeCell ref="D137:J137"/>
    <mergeCell ref="A139:Q139"/>
    <mergeCell ref="A140:Q140"/>
    <mergeCell ref="A141:A143"/>
    <mergeCell ref="B141:D141"/>
    <mergeCell ref="E141:F141"/>
    <mergeCell ref="G141:N141"/>
    <mergeCell ref="O141:O143"/>
    <mergeCell ref="B142:B143"/>
    <mergeCell ref="C142:C143"/>
    <mergeCell ref="D142:D143"/>
    <mergeCell ref="E142:E143"/>
    <mergeCell ref="F142:F143"/>
    <mergeCell ref="G142:G143"/>
    <mergeCell ref="H142:I142"/>
    <mergeCell ref="A129:A130"/>
    <mergeCell ref="B129:E129"/>
    <mergeCell ref="F129:I129"/>
    <mergeCell ref="A133:Q133"/>
    <mergeCell ref="A135:C135"/>
    <mergeCell ref="D135:J135"/>
    <mergeCell ref="K135:N135"/>
    <mergeCell ref="O135:Q135"/>
    <mergeCell ref="K123:K124"/>
    <mergeCell ref="L123:L124"/>
    <mergeCell ref="M123:M124"/>
    <mergeCell ref="N123:N124"/>
    <mergeCell ref="A128:Q128"/>
    <mergeCell ref="A121:Q121"/>
    <mergeCell ref="A122:A124"/>
    <mergeCell ref="B122:D122"/>
    <mergeCell ref="E122:F122"/>
    <mergeCell ref="G122:N122"/>
    <mergeCell ref="O122:O124"/>
    <mergeCell ref="P122:P124"/>
    <mergeCell ref="Q122:Q124"/>
    <mergeCell ref="B123:B124"/>
    <mergeCell ref="C123:C124"/>
    <mergeCell ref="D123:D124"/>
    <mergeCell ref="E123:E124"/>
    <mergeCell ref="F123:F124"/>
    <mergeCell ref="G123:G124"/>
    <mergeCell ref="H123:I123"/>
    <mergeCell ref="J123:J124"/>
    <mergeCell ref="J116:J117"/>
    <mergeCell ref="K116:K117"/>
    <mergeCell ref="L116:L117"/>
    <mergeCell ref="M116:M117"/>
    <mergeCell ref="N116:N117"/>
    <mergeCell ref="A111:C111"/>
    <mergeCell ref="D111:J111"/>
    <mergeCell ref="A113:Q113"/>
    <mergeCell ref="A114:Q114"/>
    <mergeCell ref="A115:A117"/>
    <mergeCell ref="B115:D115"/>
    <mergeCell ref="E115:F115"/>
    <mergeCell ref="G115:N115"/>
    <mergeCell ref="O115:O117"/>
    <mergeCell ref="B116:B117"/>
    <mergeCell ref="C116:C117"/>
    <mergeCell ref="D116:D117"/>
    <mergeCell ref="E116:E117"/>
    <mergeCell ref="F116:F117"/>
    <mergeCell ref="G116:G117"/>
    <mergeCell ref="H116:I116"/>
    <mergeCell ref="A103:A104"/>
    <mergeCell ref="B103:E103"/>
    <mergeCell ref="F103:I103"/>
    <mergeCell ref="A107:Q107"/>
    <mergeCell ref="A109:C109"/>
    <mergeCell ref="D109:J109"/>
    <mergeCell ref="K109:N109"/>
    <mergeCell ref="O109:Q109"/>
    <mergeCell ref="K97:K98"/>
    <mergeCell ref="L97:L98"/>
    <mergeCell ref="M97:M98"/>
    <mergeCell ref="N97:N98"/>
    <mergeCell ref="A102:Q102"/>
    <mergeCell ref="A95:Q95"/>
    <mergeCell ref="A96:A98"/>
    <mergeCell ref="B96:D96"/>
    <mergeCell ref="E96:F96"/>
    <mergeCell ref="G96:N96"/>
    <mergeCell ref="O96:O98"/>
    <mergeCell ref="P96:P98"/>
    <mergeCell ref="Q96:Q98"/>
    <mergeCell ref="B97:B98"/>
    <mergeCell ref="C97:C98"/>
    <mergeCell ref="D97:D98"/>
    <mergeCell ref="E97:E98"/>
    <mergeCell ref="F97:F98"/>
    <mergeCell ref="G97:G98"/>
    <mergeCell ref="H97:I97"/>
    <mergeCell ref="J97:J98"/>
    <mergeCell ref="J90:J91"/>
    <mergeCell ref="K90:K91"/>
    <mergeCell ref="L90:L91"/>
    <mergeCell ref="M90:M91"/>
    <mergeCell ref="N90:N91"/>
    <mergeCell ref="A85:C85"/>
    <mergeCell ref="D85:J85"/>
    <mergeCell ref="A87:Q87"/>
    <mergeCell ref="A88:Q88"/>
    <mergeCell ref="A89:A91"/>
    <mergeCell ref="B89:D89"/>
    <mergeCell ref="E89:F89"/>
    <mergeCell ref="G89:N89"/>
    <mergeCell ref="O89:O91"/>
    <mergeCell ref="B90:B91"/>
    <mergeCell ref="C90:C91"/>
    <mergeCell ref="D90:D91"/>
    <mergeCell ref="E90:E91"/>
    <mergeCell ref="F90:F91"/>
    <mergeCell ref="G90:G91"/>
    <mergeCell ref="H90:I90"/>
    <mergeCell ref="A77:A78"/>
    <mergeCell ref="B77:E77"/>
    <mergeCell ref="F77:I77"/>
    <mergeCell ref="A81:Q81"/>
    <mergeCell ref="A83:C83"/>
    <mergeCell ref="D83:J83"/>
    <mergeCell ref="K83:N83"/>
    <mergeCell ref="O83:Q83"/>
    <mergeCell ref="K71:K72"/>
    <mergeCell ref="L71:L72"/>
    <mergeCell ref="M71:M72"/>
    <mergeCell ref="N71:N72"/>
    <mergeCell ref="A76:Q76"/>
    <mergeCell ref="A69:Q69"/>
    <mergeCell ref="A70:A72"/>
    <mergeCell ref="B70:D70"/>
    <mergeCell ref="E70:F70"/>
    <mergeCell ref="G70:N70"/>
    <mergeCell ref="O70:O72"/>
    <mergeCell ref="P70:P72"/>
    <mergeCell ref="Q70:Q72"/>
    <mergeCell ref="B71:B72"/>
    <mergeCell ref="C71:C72"/>
    <mergeCell ref="D71:D72"/>
    <mergeCell ref="E71:E72"/>
    <mergeCell ref="F71:F72"/>
    <mergeCell ref="G71:G72"/>
    <mergeCell ref="H71:I71"/>
    <mergeCell ref="J71:J72"/>
    <mergeCell ref="J64:J65"/>
    <mergeCell ref="K64:K65"/>
    <mergeCell ref="L64:L65"/>
    <mergeCell ref="M64:M65"/>
    <mergeCell ref="N64:N65"/>
    <mergeCell ref="A59:C59"/>
    <mergeCell ref="D59:J59"/>
    <mergeCell ref="A61:Q61"/>
    <mergeCell ref="A62:Q62"/>
    <mergeCell ref="A63:A65"/>
    <mergeCell ref="B63:D63"/>
    <mergeCell ref="E63:F63"/>
    <mergeCell ref="G63:N63"/>
    <mergeCell ref="O63:O65"/>
    <mergeCell ref="B64:B65"/>
    <mergeCell ref="C64:C65"/>
    <mergeCell ref="D64:D65"/>
    <mergeCell ref="E64:E65"/>
    <mergeCell ref="F64:F65"/>
    <mergeCell ref="G64:G65"/>
    <mergeCell ref="H64:I64"/>
    <mergeCell ref="A51:A52"/>
    <mergeCell ref="B51:E51"/>
    <mergeCell ref="F51:I51"/>
    <mergeCell ref="A55:Q55"/>
    <mergeCell ref="A57:C57"/>
    <mergeCell ref="D57:J57"/>
    <mergeCell ref="K57:N57"/>
    <mergeCell ref="O57:Q57"/>
    <mergeCell ref="K45:K46"/>
    <mergeCell ref="L45:L46"/>
    <mergeCell ref="M45:M46"/>
    <mergeCell ref="N45:N46"/>
    <mergeCell ref="A50:Q50"/>
    <mergeCell ref="A43:Q43"/>
    <mergeCell ref="A44:A46"/>
    <mergeCell ref="B44:D44"/>
    <mergeCell ref="E44:F44"/>
    <mergeCell ref="G44:N44"/>
    <mergeCell ref="O44:O46"/>
    <mergeCell ref="P44:P46"/>
    <mergeCell ref="Q44:Q46"/>
    <mergeCell ref="B45:B46"/>
    <mergeCell ref="C45:C46"/>
    <mergeCell ref="D45:D46"/>
    <mergeCell ref="E45:E46"/>
    <mergeCell ref="F45:F46"/>
    <mergeCell ref="G45:G46"/>
    <mergeCell ref="H45:I45"/>
    <mergeCell ref="J45:J46"/>
    <mergeCell ref="J38:J39"/>
    <mergeCell ref="K38:K39"/>
    <mergeCell ref="L38:L39"/>
    <mergeCell ref="M38:M39"/>
    <mergeCell ref="N38:N39"/>
    <mergeCell ref="A33:C33"/>
    <mergeCell ref="D33:J33"/>
    <mergeCell ref="A35:Q35"/>
    <mergeCell ref="A36:Q36"/>
    <mergeCell ref="A37:A39"/>
    <mergeCell ref="B37:D37"/>
    <mergeCell ref="E37:F37"/>
    <mergeCell ref="G37:N37"/>
    <mergeCell ref="O37:O39"/>
    <mergeCell ref="B38:B39"/>
    <mergeCell ref="C38:C39"/>
    <mergeCell ref="D38:D39"/>
    <mergeCell ref="E38:E39"/>
    <mergeCell ref="F38:F39"/>
    <mergeCell ref="G38:G39"/>
    <mergeCell ref="H38:I38"/>
    <mergeCell ref="A25:A26"/>
    <mergeCell ref="B25:E25"/>
    <mergeCell ref="F25:I25"/>
    <mergeCell ref="A29:Q29"/>
    <mergeCell ref="A31:C31"/>
    <mergeCell ref="D31:J31"/>
    <mergeCell ref="K31:N31"/>
    <mergeCell ref="O31:Q31"/>
    <mergeCell ref="K19:K20"/>
    <mergeCell ref="L19:L20"/>
    <mergeCell ref="M19:M20"/>
    <mergeCell ref="N19:N20"/>
    <mergeCell ref="A24:Q24"/>
    <mergeCell ref="A17:Q17"/>
    <mergeCell ref="A18:A20"/>
    <mergeCell ref="B18:D18"/>
    <mergeCell ref="E18:F18"/>
    <mergeCell ref="G18:N18"/>
    <mergeCell ref="O18:O20"/>
    <mergeCell ref="P18:P20"/>
    <mergeCell ref="Q18:Q20"/>
    <mergeCell ref="B19:B20"/>
    <mergeCell ref="C19:C20"/>
    <mergeCell ref="D19:D20"/>
    <mergeCell ref="E19:E20"/>
    <mergeCell ref="F19:F20"/>
    <mergeCell ref="G19:G20"/>
    <mergeCell ref="H19:I19"/>
    <mergeCell ref="J19:J20"/>
    <mergeCell ref="J12:J13"/>
    <mergeCell ref="K12:K13"/>
    <mergeCell ref="L12:L13"/>
    <mergeCell ref="M12:M13"/>
    <mergeCell ref="N12:N13"/>
    <mergeCell ref="A7:C7"/>
    <mergeCell ref="D7:J7"/>
    <mergeCell ref="A9:Q9"/>
    <mergeCell ref="A10:Q10"/>
    <mergeCell ref="A11:A13"/>
    <mergeCell ref="B11:D11"/>
    <mergeCell ref="E11:F11"/>
    <mergeCell ref="G11:N11"/>
    <mergeCell ref="O11:O13"/>
    <mergeCell ref="B12:B13"/>
    <mergeCell ref="C12:C13"/>
    <mergeCell ref="D12:D13"/>
    <mergeCell ref="E12:E13"/>
    <mergeCell ref="F12:F13"/>
    <mergeCell ref="G12:G13"/>
    <mergeCell ref="H12:I12"/>
    <mergeCell ref="A1:Q1"/>
    <mergeCell ref="A3:Q3"/>
    <mergeCell ref="A5:C5"/>
    <mergeCell ref="D5:J5"/>
    <mergeCell ref="K5:N5"/>
    <mergeCell ref="O5:Q5"/>
  </mergeCells>
  <phoneticPr fontId="0" type="noConversion"/>
  <pageMargins left="0.4" right="0.4" top="0.4" bottom="0.4" header="0.1" footer="0.1"/>
  <pageSetup paperSize="9" scale="47" fitToHeight="0" orientation="landscape" r:id="rId1"/>
  <headerFooter>
    <oddHeader>&amp;R&amp;R&amp;"Verdana,полужирный" &amp;12 &amp;K00-00918704.KEA.13735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"/>
  <sheetViews>
    <sheetView workbookViewId="0">
      <selection sqref="A1:P1"/>
    </sheetView>
  </sheetViews>
  <sheetFormatPr defaultRowHeight="10.5"/>
  <cols>
    <col min="1" max="1" width="23.85546875" customWidth="1"/>
    <col min="2" max="7" width="22.85546875" customWidth="1"/>
    <col min="8" max="14" width="15.28515625" customWidth="1"/>
    <col min="15" max="16" width="17.140625" customWidth="1"/>
  </cols>
  <sheetData>
    <row r="1" spans="1:16" ht="24.95" customHeight="1">
      <c r="A1" s="20" t="s">
        <v>113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5" customHeight="1"/>
    <row r="3" spans="1:16" ht="15" customHeight="1"/>
    <row r="4" spans="1:16" ht="20.100000000000001" customHeight="1">
      <c r="A4" s="22" t="s">
        <v>114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</sheetData>
  <sheetProtection password="EB14" sheet="1" objects="1" scenarios="1"/>
  <mergeCells count="2">
    <mergeCell ref="A1:P1"/>
    <mergeCell ref="A4:P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&amp;K00-00918704.KEA.13735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workbookViewId="0">
      <selection sqref="A1:N1"/>
    </sheetView>
  </sheetViews>
  <sheetFormatPr defaultRowHeight="10.5"/>
  <cols>
    <col min="1" max="1" width="57.28515625" customWidth="1"/>
    <col min="2" max="3" width="28.7109375" customWidth="1"/>
    <col min="4" max="14" width="17.140625" customWidth="1"/>
  </cols>
  <sheetData>
    <row r="1" spans="1:14" ht="24.95" customHeight="1">
      <c r="A1" s="31" t="s">
        <v>115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4.95" customHeight="1">
      <c r="A2" s="21" t="s">
        <v>116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5" customHeight="1"/>
    <row r="4" spans="1:14" ht="30" customHeight="1">
      <c r="A4" s="24" t="s">
        <v>117</v>
      </c>
      <c r="B4" s="24" t="s">
        <v>48</v>
      </c>
      <c r="C4" s="24" t="s">
        <v>118</v>
      </c>
      <c r="D4" s="24"/>
      <c r="E4" s="24"/>
      <c r="F4" s="24" t="s">
        <v>119</v>
      </c>
      <c r="G4" s="24"/>
      <c r="H4" s="24"/>
      <c r="I4" s="24" t="s">
        <v>120</v>
      </c>
      <c r="J4" s="24"/>
      <c r="K4" s="24"/>
      <c r="L4" s="24" t="s">
        <v>121</v>
      </c>
      <c r="M4" s="24"/>
      <c r="N4" s="24"/>
    </row>
    <row r="5" spans="1:14" ht="30" customHeight="1">
      <c r="A5" s="24"/>
      <c r="B5" s="24"/>
      <c r="C5" s="24" t="s">
        <v>122</v>
      </c>
      <c r="D5" s="24" t="s">
        <v>54</v>
      </c>
      <c r="E5" s="24"/>
      <c r="F5" s="24" t="s">
        <v>123</v>
      </c>
      <c r="G5" s="24" t="s">
        <v>124</v>
      </c>
      <c r="H5" s="24" t="s">
        <v>125</v>
      </c>
      <c r="I5" s="24" t="s">
        <v>123</v>
      </c>
      <c r="J5" s="24" t="s">
        <v>124</v>
      </c>
      <c r="K5" s="24" t="s">
        <v>125</v>
      </c>
      <c r="L5" s="24" t="s">
        <v>123</v>
      </c>
      <c r="M5" s="24" t="s">
        <v>124</v>
      </c>
      <c r="N5" s="24" t="s">
        <v>125</v>
      </c>
    </row>
    <row r="6" spans="1:14" ht="30" customHeight="1">
      <c r="A6" s="24"/>
      <c r="B6" s="24"/>
      <c r="C6" s="24"/>
      <c r="D6" s="5" t="s">
        <v>60</v>
      </c>
      <c r="E6" s="5" t="s">
        <v>61</v>
      </c>
      <c r="F6" s="24"/>
      <c r="G6" s="24"/>
      <c r="H6" s="24"/>
      <c r="I6" s="24"/>
      <c r="J6" s="24"/>
      <c r="K6" s="24"/>
      <c r="L6" s="24"/>
      <c r="M6" s="24"/>
      <c r="N6" s="24"/>
    </row>
    <row r="7" spans="1:14" ht="1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</row>
    <row r="8" spans="1:14" ht="60" customHeight="1">
      <c r="A8" s="6" t="s">
        <v>41</v>
      </c>
      <c r="B8" s="5" t="s">
        <v>43</v>
      </c>
      <c r="C8" s="6" t="s">
        <v>73</v>
      </c>
      <c r="D8" s="5" t="s">
        <v>74</v>
      </c>
      <c r="E8" s="5" t="s">
        <v>75</v>
      </c>
      <c r="F8" s="7">
        <v>45</v>
      </c>
      <c r="G8" s="7">
        <v>45</v>
      </c>
      <c r="H8" s="7">
        <f t="shared" ref="H8:H14" si="0">F8-G8</f>
        <v>0</v>
      </c>
      <c r="I8" s="7">
        <v>6800.1496570917252</v>
      </c>
      <c r="J8" s="7">
        <v>6800.1496570917252</v>
      </c>
      <c r="K8" s="7">
        <f t="shared" ref="K8:K14" si="1">I8-J8</f>
        <v>0</v>
      </c>
      <c r="L8" s="7"/>
      <c r="M8" s="7"/>
      <c r="N8" s="7"/>
    </row>
    <row r="9" spans="1:14" ht="60" customHeight="1">
      <c r="A9" s="6" t="s">
        <v>41</v>
      </c>
      <c r="B9" s="5" t="s">
        <v>81</v>
      </c>
      <c r="C9" s="6" t="s">
        <v>73</v>
      </c>
      <c r="D9" s="5" t="s">
        <v>74</v>
      </c>
      <c r="E9" s="5" t="s">
        <v>75</v>
      </c>
      <c r="F9" s="7">
        <v>825</v>
      </c>
      <c r="G9" s="7">
        <v>826</v>
      </c>
      <c r="H9" s="7">
        <f t="shared" si="0"/>
        <v>-1</v>
      </c>
      <c r="I9" s="7">
        <v>124583.41659858151</v>
      </c>
      <c r="J9" s="7">
        <v>124583.41659858151</v>
      </c>
      <c r="K9" s="7">
        <f t="shared" si="1"/>
        <v>0</v>
      </c>
      <c r="L9" s="7"/>
      <c r="M9" s="7"/>
      <c r="N9" s="7"/>
    </row>
    <row r="10" spans="1:14" ht="60" customHeight="1">
      <c r="A10" s="6" t="s">
        <v>83</v>
      </c>
      <c r="B10" s="5" t="s">
        <v>84</v>
      </c>
      <c r="C10" s="6" t="s">
        <v>73</v>
      </c>
      <c r="D10" s="5" t="s">
        <v>74</v>
      </c>
      <c r="E10" s="5" t="s">
        <v>75</v>
      </c>
      <c r="F10" s="7">
        <v>143</v>
      </c>
      <c r="G10" s="7">
        <v>143</v>
      </c>
      <c r="H10" s="7">
        <f t="shared" si="0"/>
        <v>0</v>
      </c>
      <c r="I10" s="7">
        <v>21611.682563900002</v>
      </c>
      <c r="J10" s="7">
        <v>21611.682563900002</v>
      </c>
      <c r="K10" s="7">
        <f t="shared" si="1"/>
        <v>0</v>
      </c>
      <c r="L10" s="7"/>
      <c r="M10" s="7"/>
      <c r="N10" s="7"/>
    </row>
    <row r="11" spans="1:14" ht="60" customHeight="1">
      <c r="A11" s="6" t="s">
        <v>87</v>
      </c>
      <c r="B11" s="5" t="s">
        <v>88</v>
      </c>
      <c r="C11" s="6" t="s">
        <v>73</v>
      </c>
      <c r="D11" s="5" t="s">
        <v>74</v>
      </c>
      <c r="E11" s="5" t="s">
        <v>75</v>
      </c>
      <c r="F11" s="7">
        <v>39</v>
      </c>
      <c r="G11" s="7">
        <v>39</v>
      </c>
      <c r="H11" s="7">
        <f t="shared" si="0"/>
        <v>0</v>
      </c>
      <c r="I11" s="7">
        <v>5913.7971099875413</v>
      </c>
      <c r="J11" s="7">
        <v>5913.7971099875413</v>
      </c>
      <c r="K11" s="7">
        <f t="shared" si="1"/>
        <v>0</v>
      </c>
      <c r="L11" s="7"/>
      <c r="M11" s="7"/>
      <c r="N11" s="7"/>
    </row>
    <row r="12" spans="1:14" ht="60" customHeight="1">
      <c r="A12" s="6" t="s">
        <v>91</v>
      </c>
      <c r="B12" s="5" t="s">
        <v>92</v>
      </c>
      <c r="C12" s="6" t="s">
        <v>73</v>
      </c>
      <c r="D12" s="5" t="s">
        <v>74</v>
      </c>
      <c r="E12" s="5" t="s">
        <v>75</v>
      </c>
      <c r="F12" s="7">
        <v>90</v>
      </c>
      <c r="G12" s="7">
        <v>91</v>
      </c>
      <c r="H12" s="7">
        <f t="shared" si="0"/>
        <v>-1</v>
      </c>
      <c r="I12" s="7">
        <v>13606.595684100001</v>
      </c>
      <c r="J12" s="7">
        <v>13606.595684100001</v>
      </c>
      <c r="K12" s="7">
        <f t="shared" si="1"/>
        <v>0</v>
      </c>
      <c r="L12" s="7"/>
      <c r="M12" s="7"/>
      <c r="N12" s="7"/>
    </row>
    <row r="13" spans="1:14" ht="75" customHeight="1">
      <c r="A13" s="6" t="s">
        <v>95</v>
      </c>
      <c r="B13" s="5" t="s">
        <v>96</v>
      </c>
      <c r="C13" s="6" t="s">
        <v>73</v>
      </c>
      <c r="D13" s="5" t="s">
        <v>74</v>
      </c>
      <c r="E13" s="5" t="s">
        <v>75</v>
      </c>
      <c r="F13" s="7">
        <v>49</v>
      </c>
      <c r="G13" s="7">
        <v>49</v>
      </c>
      <c r="H13" s="7">
        <f t="shared" si="0"/>
        <v>0</v>
      </c>
      <c r="I13" s="7">
        <v>7435.5182299999997</v>
      </c>
      <c r="J13" s="7">
        <v>7435.5182299999997</v>
      </c>
      <c r="K13" s="7">
        <f t="shared" si="1"/>
        <v>0</v>
      </c>
      <c r="L13" s="7"/>
      <c r="M13" s="7"/>
      <c r="N13" s="7"/>
    </row>
    <row r="14" spans="1:14" ht="45" customHeight="1">
      <c r="A14" s="6" t="s">
        <v>100</v>
      </c>
      <c r="B14" s="5" t="s">
        <v>101</v>
      </c>
      <c r="C14" s="6" t="s">
        <v>104</v>
      </c>
      <c r="D14" s="5" t="s">
        <v>74</v>
      </c>
      <c r="E14" s="5" t="s">
        <v>75</v>
      </c>
      <c r="F14" s="7">
        <v>2335</v>
      </c>
      <c r="G14" s="7">
        <v>2335</v>
      </c>
      <c r="H14" s="7">
        <f t="shared" si="0"/>
        <v>0</v>
      </c>
      <c r="I14" s="7">
        <v>30563.0858133</v>
      </c>
      <c r="J14" s="7">
        <v>30563.0858133</v>
      </c>
      <c r="K14" s="7">
        <f t="shared" si="1"/>
        <v>0</v>
      </c>
      <c r="L14" s="7"/>
      <c r="M14" s="7"/>
      <c r="N14" s="7"/>
    </row>
    <row r="15" spans="1:14" ht="20.100000000000001" customHeight="1">
      <c r="A15" s="32" t="s">
        <v>126</v>
      </c>
      <c r="B15" s="32"/>
      <c r="C15" s="32"/>
      <c r="D15" s="32"/>
      <c r="E15" s="32"/>
      <c r="F15" s="8">
        <f t="shared" ref="F15:N15" si="2">SUM(F8:F14)</f>
        <v>3526</v>
      </c>
      <c r="G15" s="8">
        <f t="shared" si="2"/>
        <v>3528</v>
      </c>
      <c r="H15" s="8">
        <f t="shared" si="2"/>
        <v>-2</v>
      </c>
      <c r="I15" s="8">
        <f t="shared" si="2"/>
        <v>210514.24565696076</v>
      </c>
      <c r="J15" s="8">
        <f t="shared" si="2"/>
        <v>210514.24565696076</v>
      </c>
      <c r="K15" s="8">
        <f t="shared" si="2"/>
        <v>0</v>
      </c>
      <c r="L15" s="8">
        <f t="shared" si="2"/>
        <v>0</v>
      </c>
      <c r="M15" s="8">
        <f t="shared" si="2"/>
        <v>0</v>
      </c>
      <c r="N15" s="8">
        <f t="shared" si="2"/>
        <v>0</v>
      </c>
    </row>
  </sheetData>
  <sheetProtection password="EB14" sheet="1" objects="1" scenarios="1"/>
  <mergeCells count="20">
    <mergeCell ref="L5:L6"/>
    <mergeCell ref="M5:M6"/>
    <mergeCell ref="N5:N6"/>
    <mergeCell ref="A15:E15"/>
    <mergeCell ref="A1:N1"/>
    <mergeCell ref="A2:N2"/>
    <mergeCell ref="A4:A6"/>
    <mergeCell ref="B4:B6"/>
    <mergeCell ref="C4:E4"/>
    <mergeCell ref="F4:H4"/>
    <mergeCell ref="I4:K4"/>
    <mergeCell ref="L4:N4"/>
    <mergeCell ref="C5:C6"/>
    <mergeCell ref="D5:E5"/>
    <mergeCell ref="F5:F6"/>
    <mergeCell ref="G5:G6"/>
    <mergeCell ref="H5:H6"/>
    <mergeCell ref="I5:I6"/>
    <mergeCell ref="J5:J6"/>
    <mergeCell ref="K5:K6"/>
  </mergeCells>
  <phoneticPr fontId="0" type="noConversion"/>
  <pageMargins left="0.4" right="0.4" top="0.4" bottom="0.4" header="0.1" footer="0.1"/>
  <pageSetup paperSize="9" scale="50" fitToHeight="0" orientation="landscape" r:id="rId1"/>
  <headerFooter>
    <oddHeader>&amp;R&amp;R&amp;"Verdana,полужирный" &amp;12 &amp;K00-00918704.KEA.13735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Услуги</vt:lpstr>
      <vt:lpstr>Работы</vt:lpstr>
      <vt:lpstr>Прочие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Marvaso</cp:lastModifiedBy>
  <cp:lastPrinted>2019-02-19T14:45:18Z</cp:lastPrinted>
  <dcterms:modified xsi:type="dcterms:W3CDTF">2019-02-19T14:51:19Z</dcterms:modified>
</cp:coreProperties>
</file>